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610"/>
  </bookViews>
  <sheets>
    <sheet name="TRANS CNEE-3-2021" sheetId="1" r:id="rId1"/>
    <sheet name="Hoja1" sheetId="2" r:id="rId2"/>
  </sheets>
  <externalReferences>
    <externalReference r:id="rId3"/>
  </externalReferences>
  <definedNames>
    <definedName name="_xlnm._FilterDatabase" localSheetId="0" hidden="1">'TRANS CNEE-3-2021'!$B$6:$M$38</definedName>
    <definedName name="_xlnm.Print_Area" localSheetId="0">'TRANS CNEE-3-2021'!$B$1:$M$37</definedName>
    <definedName name="CF">'[1]MAY JUL 2011 APLICACION TS'!$F$8</definedName>
    <definedName name="TC" localSheetId="0">#REF!</definedName>
    <definedName name="TC">#REF!</definedName>
    <definedName name="_xlnm.Print_Titles" localSheetId="0">'TRANS CNEE-3-2021'!$1:$6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17" i="2"/>
  <c r="I16" i="2"/>
  <c r="I9" i="2"/>
  <c r="I8" i="2"/>
  <c r="H30" i="2"/>
  <c r="I30" i="2" s="1"/>
  <c r="H29" i="2"/>
  <c r="I29" i="2" s="1"/>
  <c r="H28" i="2"/>
  <c r="I28" i="2" s="1"/>
  <c r="H27" i="2"/>
  <c r="I27" i="2" s="1"/>
  <c r="H26" i="2"/>
  <c r="I26" i="2" s="1"/>
  <c r="H25" i="2"/>
  <c r="H24" i="2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H16" i="2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H8" i="2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H1" i="2"/>
  <c r="I1" i="2" s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36" i="1"/>
  <c r="O36" i="1"/>
  <c r="P35" i="1"/>
  <c r="P34" i="1"/>
  <c r="P33" i="1"/>
  <c r="P32" i="1"/>
  <c r="P31" i="1"/>
  <c r="P30" i="1"/>
  <c r="P29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P20" i="1" s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K41" i="1" l="1"/>
  <c r="J41" i="1"/>
  <c r="J43" i="1" s="1"/>
  <c r="K37" i="1"/>
  <c r="J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L7" i="1"/>
  <c r="K38" i="1" l="1"/>
</calcChain>
</file>

<file path=xl/sharedStrings.xml><?xml version="1.0" encoding="utf-8"?>
<sst xmlns="http://schemas.openxmlformats.org/spreadsheetml/2006/main" count="138" uniqueCount="81">
  <si>
    <t>TRANSFERENCIA PRESUPUESTARIA CNEE-3-2021</t>
  </si>
  <si>
    <t xml:space="preserve">RECLASIFICACIÓN PRESUPUESTARIA </t>
  </si>
  <si>
    <t>Presupuesto 2021</t>
  </si>
  <si>
    <t>Transferencia Solicitada</t>
  </si>
  <si>
    <t>Número</t>
  </si>
  <si>
    <t>Renglón</t>
  </si>
  <si>
    <t>Descripción</t>
  </si>
  <si>
    <t>Fuente de Financiamiento</t>
  </si>
  <si>
    <t>Actividad</t>
  </si>
  <si>
    <t>Vigente</t>
  </si>
  <si>
    <t>Devengado</t>
  </si>
  <si>
    <t>Saldo por Devengar</t>
  </si>
  <si>
    <t>Crédito</t>
  </si>
  <si>
    <t>Débito</t>
  </si>
  <si>
    <t>Nuevo saldo por devengar</t>
  </si>
  <si>
    <t>JUSTIFICACIÓN | SE REQUIERE DISPONIBILIDAD PRESUPUESTARIA PARA:</t>
  </si>
  <si>
    <t>MANTENIMIENTO Y REPARACIÓN DE  EQUIPO DE OFICINA</t>
  </si>
  <si>
    <t>Remozamiento de muebles y escritorios en el nivel 14, Dirección y Coordinación</t>
  </si>
  <si>
    <t>MANTENIMIENTO Y REPARACIÓN DE OTRAS MAQUINARIAS Y EQUIPOS</t>
  </si>
  <si>
    <t>Mantenimiento de aires acondicionados en oficinas que ocupa la Dirección y Coordinación</t>
  </si>
  <si>
    <t>MANTENIMIENTO Y REPARACIÓN DE INSTALACIONES</t>
  </si>
  <si>
    <t>Reparación de instalaciones electricas en las oficinas que ocupa la Dirección y Coordinación</t>
  </si>
  <si>
    <t>OTROS SERVICIOS</t>
  </si>
  <si>
    <t>Complemento servicio de parqueo de asesora jurídica del Directorio</t>
  </si>
  <si>
    <t>MANTENIMIENTO Y REPARACIÓN DE EDIFICIOS</t>
  </si>
  <si>
    <t>Servicio de pintado de oficina y reparación de muebles de cocina empotrables en la Gerencia de Planificación y Vigilancia de Mercados Eléctricos</t>
  </si>
  <si>
    <t>Reparación de instalaciones electricas en las oficinas que ocupa la Gerencia de Planificación y Vigilancia de Mercados Eléctricos</t>
  </si>
  <si>
    <t>Mantenimiento y reparación de cortinas y/o persianas; higienización, servicios secretariales  y otros servicios en la Gerencia de Planificación y Vigilancia de Mercados Eléctricos</t>
  </si>
  <si>
    <t>INDEMNIZACIONES AL PERSONAL</t>
  </si>
  <si>
    <t>Indemnización y ventaja económica por renuncia de Rodrigo Ovando Contenti según contrato No. 84-CPF-2019</t>
  </si>
  <si>
    <t>Reparación de instalaciones eléctricas en las oficinas que ocupa la Gerencia de Tarifas</t>
  </si>
  <si>
    <t>Servicios prestados por digitalización de expedientes, higienización y mantenimiento de cortinas y/o persianas, en la Gerencia de Tarifas</t>
  </si>
  <si>
    <t>Servicio de pintado de oficina y reparación de muebles de cocina empotrables en la Gerencia de Fiscalización y Normas</t>
  </si>
  <si>
    <t>Reparación de instalaciones electricas en las oficinas que ocupa la Gerencia de Fiscalización y Normas</t>
  </si>
  <si>
    <t>Servicios de higienización y mantenimiento de cortinas y/o persianas en oficinas de la Gerencia de Fiscalización y Normas</t>
  </si>
  <si>
    <t>OTROS MATERIALES Y SUMINISTROS</t>
  </si>
  <si>
    <t>Adquisición de otros materiales y suministros para la Gerencia de Fiscalización y Normas</t>
  </si>
  <si>
    <t>Remozamiento en oficina del Gerente Jurídico</t>
  </si>
  <si>
    <t>Servicios secretariales y servicios de higienización de oficinas de la Gerencia Jurídica</t>
  </si>
  <si>
    <t>Mantenimiento de aires acondicionados en oficinas que ocupa la Gerencia Administrativa</t>
  </si>
  <si>
    <t>Reparación de instalaciones electricas en las oficinas que ocupa la Gerencia Administrativa</t>
  </si>
  <si>
    <t>SERVICIOS MEDICO-SANITARIOS</t>
  </si>
  <si>
    <t>Honorarios profesionales de médico para firma del Plan de Salud y Seguridad Ocupacional</t>
  </si>
  <si>
    <t>SERVICIOS DE CAPACITACIÓN</t>
  </si>
  <si>
    <t>Asistencia sobre el Plan de Salud y Seguridad Ocupacional, Gerencia Administrativa</t>
  </si>
  <si>
    <t>Servicios de limpieza, servicios prestados, parqueos, servicios de higienización y otros servicios en la Gerencia Administrativa</t>
  </si>
  <si>
    <t>PERSONAL POR CONTRATO</t>
  </si>
  <si>
    <t>Traslado de Cesar Augusto Sian Álvarez de la Gerencia Administrativa a la Unidad de Auditoría Interna (salario)</t>
  </si>
  <si>
    <t>COMPLEMENTOS ESPECÍFICOS AL PERSONAL TEMPORAL</t>
  </si>
  <si>
    <t>Traslado de Cesar Augusto Sian Álvarez de la Gerencia Administrativa a la Unidad de Auditoría Interna (bonificación incentivo)</t>
  </si>
  <si>
    <t>APORTE PATRONAL IGSS</t>
  </si>
  <si>
    <t>Traslado de Cesar Augusto Sian Álvarez de la Gerencia Administrativa a la Unidad de Auditoría Interna (cuota patronal IGSS)</t>
  </si>
  <si>
    <t>PRIMAS Y GASTOS DE SEGUROS Y FIANZAS</t>
  </si>
  <si>
    <t>Traslado de Cesar Augusto Sian Álvarez de la Gerencia Administrativa a la Unidad de Auditoría Interna (seguro de vida y gastos médicos)</t>
  </si>
  <si>
    <t>Paqueo de personal y higienización de oficinas de la Unidad Auditoría Interna</t>
  </si>
  <si>
    <t>Póliza de seguro de motocicletas a cargo de la Secretaría General</t>
  </si>
  <si>
    <t>Servicios de higienización en oficinas que ocupa la Secretaría General</t>
  </si>
  <si>
    <t>TINTES, PINTURAS Y COLORANTES</t>
  </si>
  <si>
    <t>Cartuchos para impresora a color para la Unidad de Comunicaciones y Relaciones Públicas</t>
  </si>
  <si>
    <t>SENTENCIAS JUDICIALES</t>
  </si>
  <si>
    <t>Se debita este renglón presupuestario, por contar con suficiente disponibilidad presupuestaria</t>
  </si>
  <si>
    <t>TOTAL</t>
  </si>
  <si>
    <t xml:space="preserve"> </t>
  </si>
  <si>
    <t>001-003-0001</t>
  </si>
  <si>
    <t>TARIFAS - Cálculo de la tarifa social y no social emitidos en los pliegos tarifarios para que las entidades distribuidoras de energía eléctrica puedan prestar el servicio de distribución final a todos los usuarios</t>
  </si>
  <si>
    <t>000-001-0001</t>
  </si>
  <si>
    <t>DIRECCIÓN Y COORDINACIÓN - Memoria Anual de Labores</t>
  </si>
  <si>
    <t>000-007-0001</t>
  </si>
  <si>
    <t>JURÍDICO - Servicios jurídicos</t>
  </si>
  <si>
    <t>000-004-0001</t>
  </si>
  <si>
    <t>ADMINISTRACIÓN - Servicios administrativos y financieros</t>
  </si>
  <si>
    <t>000-005-0001</t>
  </si>
  <si>
    <t>UDAI - Servicios de Auditoria Interna</t>
  </si>
  <si>
    <t>000-008-0001</t>
  </si>
  <si>
    <t>SECRETARÍA GENERAL - Servicios de secretaría general</t>
  </si>
  <si>
    <t>000-009-0001</t>
  </si>
  <si>
    <t>COMUNICACIÓN - Servicios de comunicación y relaciones públicas</t>
  </si>
  <si>
    <t>002-001-0001</t>
  </si>
  <si>
    <t>FISCALIZACIÓN Y NORMAS - Fiscalización de la encuesta anual de calidad, la cual mide la percepción que tienen los usuarios sobre la calidad del servicio recibido y cálculo de indicadores globales e individuales de calidad</t>
  </si>
  <si>
    <t>003-001-0001</t>
  </si>
  <si>
    <t>PLANIFICACIÓN Y VIGILANCIA DEL MERCADO ELÉCTRICO - Análisis de datos de información publicada por el Administrador del Mercado Mayorista y del Ente Operador Regional, para la publicación en la página web de la CNEE del monitoreo y vigilancia del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</si>
</sst>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Border="1"/>
    <xf numFmtId="0" fontId="1" fillId="0" borderId="6" xfId="1" applyBorder="1"/>
    <xf numFmtId="0" fontId="3" fillId="0" borderId="7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Fill="1" applyAlignment="1">
      <alignment vertical="center"/>
    </xf>
    <xf numFmtId="0" fontId="1" fillId="0" borderId="12" xfId="1" applyFill="1" applyBorder="1" applyAlignment="1">
      <alignment horizontal="center" vertical="center"/>
    </xf>
    <xf numFmtId="1" fontId="1" fillId="0" borderId="12" xfId="1" applyNumberFormat="1" applyFill="1" applyBorder="1" applyAlignment="1">
      <alignment horizontal="center" vertical="center"/>
    </xf>
    <xf numFmtId="0" fontId="1" fillId="0" borderId="12" xfId="1" applyFill="1" applyBorder="1" applyAlignment="1">
      <alignment vertical="center" wrapText="1"/>
    </xf>
    <xf numFmtId="0" fontId="1" fillId="0" borderId="12" xfId="1" applyNumberFormat="1" applyFill="1" applyBorder="1" applyAlignment="1">
      <alignment horizontal="center" vertical="center"/>
    </xf>
    <xf numFmtId="165" fontId="1" fillId="0" borderId="12" xfId="2" applyNumberFormat="1" applyFont="1" applyFill="1" applyBorder="1" applyAlignment="1">
      <alignment vertical="center"/>
    </xf>
    <xf numFmtId="166" fontId="1" fillId="0" borderId="12" xfId="1" applyNumberForma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justify" vertical="top" wrapText="1"/>
    </xf>
    <xf numFmtId="0" fontId="1" fillId="0" borderId="0" xfId="1" applyFont="1" applyFill="1" applyAlignment="1">
      <alignment vertical="top" wrapText="1"/>
    </xf>
    <xf numFmtId="0" fontId="1" fillId="0" borderId="0" xfId="1" applyFill="1"/>
    <xf numFmtId="0" fontId="1" fillId="0" borderId="13" xfId="1" applyFill="1" applyBorder="1" applyAlignment="1">
      <alignment horizontal="center" vertical="center"/>
    </xf>
    <xf numFmtId="1" fontId="1" fillId="0" borderId="13" xfId="1" applyNumberFormat="1" applyFill="1" applyBorder="1" applyAlignment="1">
      <alignment horizontal="center" vertical="center"/>
    </xf>
    <xf numFmtId="0" fontId="1" fillId="0" borderId="13" xfId="1" applyFill="1" applyBorder="1" applyAlignment="1">
      <alignment vertical="center" wrapText="1"/>
    </xf>
    <xf numFmtId="0" fontId="1" fillId="0" borderId="13" xfId="1" applyNumberFormat="1" applyFill="1" applyBorder="1" applyAlignment="1">
      <alignment horizontal="center" vertical="center"/>
    </xf>
    <xf numFmtId="165" fontId="1" fillId="0" borderId="13" xfId="2" applyNumberFormat="1" applyFont="1" applyFill="1" applyBorder="1" applyAlignment="1">
      <alignment vertical="center"/>
    </xf>
    <xf numFmtId="166" fontId="1" fillId="0" borderId="13" xfId="1" applyNumberForma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justify" vertical="top" wrapText="1"/>
    </xf>
    <xf numFmtId="0" fontId="1" fillId="0" borderId="0" xfId="1" applyFill="1" applyAlignment="1">
      <alignment horizontal="center" vertical="center"/>
    </xf>
    <xf numFmtId="1" fontId="1" fillId="0" borderId="14" xfId="1" applyNumberFormat="1" applyFill="1" applyBorder="1" applyAlignment="1">
      <alignment horizontal="center" vertical="center"/>
    </xf>
    <xf numFmtId="0" fontId="1" fillId="0" borderId="14" xfId="1" applyFill="1" applyBorder="1" applyAlignment="1">
      <alignment vertical="center" wrapText="1"/>
    </xf>
    <xf numFmtId="0" fontId="1" fillId="0" borderId="14" xfId="1" applyNumberFormat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165" fontId="1" fillId="0" borderId="14" xfId="2" applyNumberFormat="1" applyFont="1" applyFill="1" applyBorder="1" applyAlignment="1">
      <alignment vertical="center"/>
    </xf>
    <xf numFmtId="166" fontId="1" fillId="0" borderId="14" xfId="1" applyNumberForma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justify" vertical="top" wrapText="1"/>
    </xf>
    <xf numFmtId="0" fontId="5" fillId="0" borderId="14" xfId="3" applyFont="1" applyBorder="1" applyAlignment="1">
      <alignment vertical="top" wrapText="1"/>
    </xf>
    <xf numFmtId="0" fontId="1" fillId="0" borderId="15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3" fillId="0" borderId="16" xfId="1" applyFont="1" applyFill="1" applyBorder="1" applyAlignment="1">
      <alignment horizontal="left" wrapText="1"/>
    </xf>
    <xf numFmtId="166" fontId="1" fillId="0" borderId="16" xfId="1" applyNumberFormat="1" applyFill="1" applyBorder="1"/>
    <xf numFmtId="166" fontId="1" fillId="0" borderId="16" xfId="1" applyNumberFormat="1" applyFill="1" applyBorder="1" applyAlignment="1">
      <alignment horizontal="center"/>
    </xf>
    <xf numFmtId="166" fontId="1" fillId="0" borderId="17" xfId="1" applyNumberFormat="1" applyFill="1" applyBorder="1"/>
    <xf numFmtId="166" fontId="3" fillId="0" borderId="18" xfId="1" applyNumberFormat="1" applyFont="1" applyFill="1" applyBorder="1"/>
    <xf numFmtId="166" fontId="1" fillId="0" borderId="18" xfId="1" applyNumberFormat="1" applyFill="1" applyBorder="1" applyAlignment="1">
      <alignment vertical="center"/>
    </xf>
    <xf numFmtId="0" fontId="3" fillId="0" borderId="19" xfId="1" applyFont="1" applyBorder="1" applyAlignment="1">
      <alignment vertical="center" wrapText="1"/>
    </xf>
    <xf numFmtId="43" fontId="1" fillId="0" borderId="0" xfId="1" applyNumberFormat="1"/>
    <xf numFmtId="44" fontId="1" fillId="0" borderId="0" xfId="1" applyNumberFormat="1"/>
    <xf numFmtId="4" fontId="3" fillId="0" borderId="0" xfId="1" applyNumberFormat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ill="1" applyAlignment="1">
      <alignment vertical="center"/>
    </xf>
    <xf numFmtId="4" fontId="0" fillId="0" borderId="0" xfId="0" applyNumberFormat="1"/>
    <xf numFmtId="43" fontId="0" fillId="0" borderId="0" xfId="4" applyFont="1"/>
  </cellXfs>
  <cellStyles count="5">
    <cellStyle name="Millares" xfId="4" builtinId="3"/>
    <cellStyle name="Millares 2 2" xfId="2"/>
    <cellStyle name="Normal" xfId="0" builtinId="0"/>
    <cellStyle name="Normal 10 2" xfId="1"/>
    <cellStyle name="Normal 1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X44"/>
  <sheetViews>
    <sheetView showGridLines="0" tabSelected="1" zoomScaleNormal="100" zoomScaleSheetLayoutView="85" workbookViewId="0">
      <pane xSplit="4" ySplit="6" topLeftCell="E7" activePane="bottomRight" state="frozen"/>
      <selection activeCell="BE23" sqref="BE23"/>
      <selection pane="topRight" activeCell="BE23" sqref="BE23"/>
      <selection pane="bottomLeft" activeCell="BE23" sqref="BE23"/>
      <selection pane="bottomRight" activeCell="E9" sqref="E9"/>
    </sheetView>
  </sheetViews>
  <sheetFormatPr baseColWidth="10" defaultRowHeight="15" outlineLevelCol="1" x14ac:dyDescent="0.25"/>
  <cols>
    <col min="1" max="1" width="3" style="1" customWidth="1"/>
    <col min="2" max="2" width="7.5" style="2" customWidth="1"/>
    <col min="3" max="3" width="7.5" style="1" bestFit="1" customWidth="1"/>
    <col min="4" max="4" width="34.125" style="3" customWidth="1"/>
    <col min="5" max="5" width="13.125" style="1" customWidth="1" outlineLevel="1"/>
    <col min="6" max="6" width="10.5" style="1" customWidth="1"/>
    <col min="7" max="9" width="14.625" style="1" customWidth="1"/>
    <col min="10" max="11" width="16.5" style="1" bestFit="1" customWidth="1"/>
    <col min="12" max="12" width="15.125" style="1" customWidth="1"/>
    <col min="13" max="13" width="56.25" style="3" customWidth="1"/>
    <col min="14" max="14" width="57.125" style="1" customWidth="1"/>
    <col min="15" max="15" width="11" style="1"/>
    <col min="16" max="16" width="11.25" style="1" customWidth="1"/>
    <col min="17" max="255" width="11" style="1"/>
    <col min="256" max="256" width="7.5" style="1" customWidth="1"/>
    <col min="257" max="257" width="7.5" style="1" bestFit="1" customWidth="1"/>
    <col min="258" max="258" width="34.125" style="1" customWidth="1"/>
    <col min="259" max="259" width="13.125" style="1" customWidth="1"/>
    <col min="260" max="260" width="8.125" style="1" bestFit="1" customWidth="1"/>
    <col min="261" max="266" width="14.625" style="1" customWidth="1"/>
    <col min="267" max="267" width="56.25" style="1" customWidth="1"/>
    <col min="268" max="268" width="12.75" style="1" bestFit="1" customWidth="1"/>
    <col min="269" max="269" width="10.5" style="1" bestFit="1" customWidth="1"/>
    <col min="270" max="271" width="11" style="1"/>
    <col min="272" max="272" width="11.25" style="1" customWidth="1"/>
    <col min="273" max="511" width="11" style="1"/>
    <col min="512" max="512" width="7.5" style="1" customWidth="1"/>
    <col min="513" max="513" width="7.5" style="1" bestFit="1" customWidth="1"/>
    <col min="514" max="514" width="34.125" style="1" customWidth="1"/>
    <col min="515" max="515" width="13.125" style="1" customWidth="1"/>
    <col min="516" max="516" width="8.125" style="1" bestFit="1" customWidth="1"/>
    <col min="517" max="522" width="14.625" style="1" customWidth="1"/>
    <col min="523" max="523" width="56.25" style="1" customWidth="1"/>
    <col min="524" max="524" width="12.75" style="1" bestFit="1" customWidth="1"/>
    <col min="525" max="525" width="10.5" style="1" bestFit="1" customWidth="1"/>
    <col min="526" max="527" width="11" style="1"/>
    <col min="528" max="528" width="11.25" style="1" customWidth="1"/>
    <col min="529" max="767" width="11" style="1"/>
    <col min="768" max="768" width="7.5" style="1" customWidth="1"/>
    <col min="769" max="769" width="7.5" style="1" bestFit="1" customWidth="1"/>
    <col min="770" max="770" width="34.125" style="1" customWidth="1"/>
    <col min="771" max="771" width="13.125" style="1" customWidth="1"/>
    <col min="772" max="772" width="8.125" style="1" bestFit="1" customWidth="1"/>
    <col min="773" max="778" width="14.625" style="1" customWidth="1"/>
    <col min="779" max="779" width="56.25" style="1" customWidth="1"/>
    <col min="780" max="780" width="12.75" style="1" bestFit="1" customWidth="1"/>
    <col min="781" max="781" width="10.5" style="1" bestFit="1" customWidth="1"/>
    <col min="782" max="783" width="11" style="1"/>
    <col min="784" max="784" width="11.25" style="1" customWidth="1"/>
    <col min="785" max="1023" width="11" style="1"/>
    <col min="1024" max="1024" width="7.5" style="1" customWidth="1"/>
    <col min="1025" max="1025" width="7.5" style="1" bestFit="1" customWidth="1"/>
    <col min="1026" max="1026" width="34.125" style="1" customWidth="1"/>
    <col min="1027" max="1027" width="13.125" style="1" customWidth="1"/>
    <col min="1028" max="1028" width="8.125" style="1" bestFit="1" customWidth="1"/>
    <col min="1029" max="1034" width="14.625" style="1" customWidth="1"/>
    <col min="1035" max="1035" width="56.25" style="1" customWidth="1"/>
    <col min="1036" max="1036" width="12.75" style="1" bestFit="1" customWidth="1"/>
    <col min="1037" max="1037" width="10.5" style="1" bestFit="1" customWidth="1"/>
    <col min="1038" max="1039" width="11" style="1"/>
    <col min="1040" max="1040" width="11.25" style="1" customWidth="1"/>
    <col min="1041" max="1279" width="11" style="1"/>
    <col min="1280" max="1280" width="7.5" style="1" customWidth="1"/>
    <col min="1281" max="1281" width="7.5" style="1" bestFit="1" customWidth="1"/>
    <col min="1282" max="1282" width="34.125" style="1" customWidth="1"/>
    <col min="1283" max="1283" width="13.125" style="1" customWidth="1"/>
    <col min="1284" max="1284" width="8.125" style="1" bestFit="1" customWidth="1"/>
    <col min="1285" max="1290" width="14.625" style="1" customWidth="1"/>
    <col min="1291" max="1291" width="56.25" style="1" customWidth="1"/>
    <col min="1292" max="1292" width="12.75" style="1" bestFit="1" customWidth="1"/>
    <col min="1293" max="1293" width="10.5" style="1" bestFit="1" customWidth="1"/>
    <col min="1294" max="1295" width="11" style="1"/>
    <col min="1296" max="1296" width="11.25" style="1" customWidth="1"/>
    <col min="1297" max="1535" width="11" style="1"/>
    <col min="1536" max="1536" width="7.5" style="1" customWidth="1"/>
    <col min="1537" max="1537" width="7.5" style="1" bestFit="1" customWidth="1"/>
    <col min="1538" max="1538" width="34.125" style="1" customWidth="1"/>
    <col min="1539" max="1539" width="13.125" style="1" customWidth="1"/>
    <col min="1540" max="1540" width="8.125" style="1" bestFit="1" customWidth="1"/>
    <col min="1541" max="1546" width="14.625" style="1" customWidth="1"/>
    <col min="1547" max="1547" width="56.25" style="1" customWidth="1"/>
    <col min="1548" max="1548" width="12.75" style="1" bestFit="1" customWidth="1"/>
    <col min="1549" max="1549" width="10.5" style="1" bestFit="1" customWidth="1"/>
    <col min="1550" max="1551" width="11" style="1"/>
    <col min="1552" max="1552" width="11.25" style="1" customWidth="1"/>
    <col min="1553" max="1791" width="11" style="1"/>
    <col min="1792" max="1792" width="7.5" style="1" customWidth="1"/>
    <col min="1793" max="1793" width="7.5" style="1" bestFit="1" customWidth="1"/>
    <col min="1794" max="1794" width="34.125" style="1" customWidth="1"/>
    <col min="1795" max="1795" width="13.125" style="1" customWidth="1"/>
    <col min="1796" max="1796" width="8.125" style="1" bestFit="1" customWidth="1"/>
    <col min="1797" max="1802" width="14.625" style="1" customWidth="1"/>
    <col min="1803" max="1803" width="56.25" style="1" customWidth="1"/>
    <col min="1804" max="1804" width="12.75" style="1" bestFit="1" customWidth="1"/>
    <col min="1805" max="1805" width="10.5" style="1" bestFit="1" customWidth="1"/>
    <col min="1806" max="1807" width="11" style="1"/>
    <col min="1808" max="1808" width="11.25" style="1" customWidth="1"/>
    <col min="1809" max="2047" width="11" style="1"/>
    <col min="2048" max="2048" width="7.5" style="1" customWidth="1"/>
    <col min="2049" max="2049" width="7.5" style="1" bestFit="1" customWidth="1"/>
    <col min="2050" max="2050" width="34.125" style="1" customWidth="1"/>
    <col min="2051" max="2051" width="13.125" style="1" customWidth="1"/>
    <col min="2052" max="2052" width="8.125" style="1" bestFit="1" customWidth="1"/>
    <col min="2053" max="2058" width="14.625" style="1" customWidth="1"/>
    <col min="2059" max="2059" width="56.25" style="1" customWidth="1"/>
    <col min="2060" max="2060" width="12.75" style="1" bestFit="1" customWidth="1"/>
    <col min="2061" max="2061" width="10.5" style="1" bestFit="1" customWidth="1"/>
    <col min="2062" max="2063" width="11" style="1"/>
    <col min="2064" max="2064" width="11.25" style="1" customWidth="1"/>
    <col min="2065" max="2303" width="11" style="1"/>
    <col min="2304" max="2304" width="7.5" style="1" customWidth="1"/>
    <col min="2305" max="2305" width="7.5" style="1" bestFit="1" customWidth="1"/>
    <col min="2306" max="2306" width="34.125" style="1" customWidth="1"/>
    <col min="2307" max="2307" width="13.125" style="1" customWidth="1"/>
    <col min="2308" max="2308" width="8.125" style="1" bestFit="1" customWidth="1"/>
    <col min="2309" max="2314" width="14.625" style="1" customWidth="1"/>
    <col min="2315" max="2315" width="56.25" style="1" customWidth="1"/>
    <col min="2316" max="2316" width="12.75" style="1" bestFit="1" customWidth="1"/>
    <col min="2317" max="2317" width="10.5" style="1" bestFit="1" customWidth="1"/>
    <col min="2318" max="2319" width="11" style="1"/>
    <col min="2320" max="2320" width="11.25" style="1" customWidth="1"/>
    <col min="2321" max="2559" width="11" style="1"/>
    <col min="2560" max="2560" width="7.5" style="1" customWidth="1"/>
    <col min="2561" max="2561" width="7.5" style="1" bestFit="1" customWidth="1"/>
    <col min="2562" max="2562" width="34.125" style="1" customWidth="1"/>
    <col min="2563" max="2563" width="13.125" style="1" customWidth="1"/>
    <col min="2564" max="2564" width="8.125" style="1" bestFit="1" customWidth="1"/>
    <col min="2565" max="2570" width="14.625" style="1" customWidth="1"/>
    <col min="2571" max="2571" width="56.25" style="1" customWidth="1"/>
    <col min="2572" max="2572" width="12.75" style="1" bestFit="1" customWidth="1"/>
    <col min="2573" max="2573" width="10.5" style="1" bestFit="1" customWidth="1"/>
    <col min="2574" max="2575" width="11" style="1"/>
    <col min="2576" max="2576" width="11.25" style="1" customWidth="1"/>
    <col min="2577" max="2815" width="11" style="1"/>
    <col min="2816" max="2816" width="7.5" style="1" customWidth="1"/>
    <col min="2817" max="2817" width="7.5" style="1" bestFit="1" customWidth="1"/>
    <col min="2818" max="2818" width="34.125" style="1" customWidth="1"/>
    <col min="2819" max="2819" width="13.125" style="1" customWidth="1"/>
    <col min="2820" max="2820" width="8.125" style="1" bestFit="1" customWidth="1"/>
    <col min="2821" max="2826" width="14.625" style="1" customWidth="1"/>
    <col min="2827" max="2827" width="56.25" style="1" customWidth="1"/>
    <col min="2828" max="2828" width="12.75" style="1" bestFit="1" customWidth="1"/>
    <col min="2829" max="2829" width="10.5" style="1" bestFit="1" customWidth="1"/>
    <col min="2830" max="2831" width="11" style="1"/>
    <col min="2832" max="2832" width="11.25" style="1" customWidth="1"/>
    <col min="2833" max="3071" width="11" style="1"/>
    <col min="3072" max="3072" width="7.5" style="1" customWidth="1"/>
    <col min="3073" max="3073" width="7.5" style="1" bestFit="1" customWidth="1"/>
    <col min="3074" max="3074" width="34.125" style="1" customWidth="1"/>
    <col min="3075" max="3075" width="13.125" style="1" customWidth="1"/>
    <col min="3076" max="3076" width="8.125" style="1" bestFit="1" customWidth="1"/>
    <col min="3077" max="3082" width="14.625" style="1" customWidth="1"/>
    <col min="3083" max="3083" width="56.25" style="1" customWidth="1"/>
    <col min="3084" max="3084" width="12.75" style="1" bestFit="1" customWidth="1"/>
    <col min="3085" max="3085" width="10.5" style="1" bestFit="1" customWidth="1"/>
    <col min="3086" max="3087" width="11" style="1"/>
    <col min="3088" max="3088" width="11.25" style="1" customWidth="1"/>
    <col min="3089" max="3327" width="11" style="1"/>
    <col min="3328" max="3328" width="7.5" style="1" customWidth="1"/>
    <col min="3329" max="3329" width="7.5" style="1" bestFit="1" customWidth="1"/>
    <col min="3330" max="3330" width="34.125" style="1" customWidth="1"/>
    <col min="3331" max="3331" width="13.125" style="1" customWidth="1"/>
    <col min="3332" max="3332" width="8.125" style="1" bestFit="1" customWidth="1"/>
    <col min="3333" max="3338" width="14.625" style="1" customWidth="1"/>
    <col min="3339" max="3339" width="56.25" style="1" customWidth="1"/>
    <col min="3340" max="3340" width="12.75" style="1" bestFit="1" customWidth="1"/>
    <col min="3341" max="3341" width="10.5" style="1" bestFit="1" customWidth="1"/>
    <col min="3342" max="3343" width="11" style="1"/>
    <col min="3344" max="3344" width="11.25" style="1" customWidth="1"/>
    <col min="3345" max="3583" width="11" style="1"/>
    <col min="3584" max="3584" width="7.5" style="1" customWidth="1"/>
    <col min="3585" max="3585" width="7.5" style="1" bestFit="1" customWidth="1"/>
    <col min="3586" max="3586" width="34.125" style="1" customWidth="1"/>
    <col min="3587" max="3587" width="13.125" style="1" customWidth="1"/>
    <col min="3588" max="3588" width="8.125" style="1" bestFit="1" customWidth="1"/>
    <col min="3589" max="3594" width="14.625" style="1" customWidth="1"/>
    <col min="3595" max="3595" width="56.25" style="1" customWidth="1"/>
    <col min="3596" max="3596" width="12.75" style="1" bestFit="1" customWidth="1"/>
    <col min="3597" max="3597" width="10.5" style="1" bestFit="1" customWidth="1"/>
    <col min="3598" max="3599" width="11" style="1"/>
    <col min="3600" max="3600" width="11.25" style="1" customWidth="1"/>
    <col min="3601" max="3839" width="11" style="1"/>
    <col min="3840" max="3840" width="7.5" style="1" customWidth="1"/>
    <col min="3841" max="3841" width="7.5" style="1" bestFit="1" customWidth="1"/>
    <col min="3842" max="3842" width="34.125" style="1" customWidth="1"/>
    <col min="3843" max="3843" width="13.125" style="1" customWidth="1"/>
    <col min="3844" max="3844" width="8.125" style="1" bestFit="1" customWidth="1"/>
    <col min="3845" max="3850" width="14.625" style="1" customWidth="1"/>
    <col min="3851" max="3851" width="56.25" style="1" customWidth="1"/>
    <col min="3852" max="3852" width="12.75" style="1" bestFit="1" customWidth="1"/>
    <col min="3853" max="3853" width="10.5" style="1" bestFit="1" customWidth="1"/>
    <col min="3854" max="3855" width="11" style="1"/>
    <col min="3856" max="3856" width="11.25" style="1" customWidth="1"/>
    <col min="3857" max="4095" width="11" style="1"/>
    <col min="4096" max="4096" width="7.5" style="1" customWidth="1"/>
    <col min="4097" max="4097" width="7.5" style="1" bestFit="1" customWidth="1"/>
    <col min="4098" max="4098" width="34.125" style="1" customWidth="1"/>
    <col min="4099" max="4099" width="13.125" style="1" customWidth="1"/>
    <col min="4100" max="4100" width="8.125" style="1" bestFit="1" customWidth="1"/>
    <col min="4101" max="4106" width="14.625" style="1" customWidth="1"/>
    <col min="4107" max="4107" width="56.25" style="1" customWidth="1"/>
    <col min="4108" max="4108" width="12.75" style="1" bestFit="1" customWidth="1"/>
    <col min="4109" max="4109" width="10.5" style="1" bestFit="1" customWidth="1"/>
    <col min="4110" max="4111" width="11" style="1"/>
    <col min="4112" max="4112" width="11.25" style="1" customWidth="1"/>
    <col min="4113" max="4351" width="11" style="1"/>
    <col min="4352" max="4352" width="7.5" style="1" customWidth="1"/>
    <col min="4353" max="4353" width="7.5" style="1" bestFit="1" customWidth="1"/>
    <col min="4354" max="4354" width="34.125" style="1" customWidth="1"/>
    <col min="4355" max="4355" width="13.125" style="1" customWidth="1"/>
    <col min="4356" max="4356" width="8.125" style="1" bestFit="1" customWidth="1"/>
    <col min="4357" max="4362" width="14.625" style="1" customWidth="1"/>
    <col min="4363" max="4363" width="56.25" style="1" customWidth="1"/>
    <col min="4364" max="4364" width="12.75" style="1" bestFit="1" customWidth="1"/>
    <col min="4365" max="4365" width="10.5" style="1" bestFit="1" customWidth="1"/>
    <col min="4366" max="4367" width="11" style="1"/>
    <col min="4368" max="4368" width="11.25" style="1" customWidth="1"/>
    <col min="4369" max="4607" width="11" style="1"/>
    <col min="4608" max="4608" width="7.5" style="1" customWidth="1"/>
    <col min="4609" max="4609" width="7.5" style="1" bestFit="1" customWidth="1"/>
    <col min="4610" max="4610" width="34.125" style="1" customWidth="1"/>
    <col min="4611" max="4611" width="13.125" style="1" customWidth="1"/>
    <col min="4612" max="4612" width="8.125" style="1" bestFit="1" customWidth="1"/>
    <col min="4613" max="4618" width="14.625" style="1" customWidth="1"/>
    <col min="4619" max="4619" width="56.25" style="1" customWidth="1"/>
    <col min="4620" max="4620" width="12.75" style="1" bestFit="1" customWidth="1"/>
    <col min="4621" max="4621" width="10.5" style="1" bestFit="1" customWidth="1"/>
    <col min="4622" max="4623" width="11" style="1"/>
    <col min="4624" max="4624" width="11.25" style="1" customWidth="1"/>
    <col min="4625" max="4863" width="11" style="1"/>
    <col min="4864" max="4864" width="7.5" style="1" customWidth="1"/>
    <col min="4865" max="4865" width="7.5" style="1" bestFit="1" customWidth="1"/>
    <col min="4866" max="4866" width="34.125" style="1" customWidth="1"/>
    <col min="4867" max="4867" width="13.125" style="1" customWidth="1"/>
    <col min="4868" max="4868" width="8.125" style="1" bestFit="1" customWidth="1"/>
    <col min="4869" max="4874" width="14.625" style="1" customWidth="1"/>
    <col min="4875" max="4875" width="56.25" style="1" customWidth="1"/>
    <col min="4876" max="4876" width="12.75" style="1" bestFit="1" customWidth="1"/>
    <col min="4877" max="4877" width="10.5" style="1" bestFit="1" customWidth="1"/>
    <col min="4878" max="4879" width="11" style="1"/>
    <col min="4880" max="4880" width="11.25" style="1" customWidth="1"/>
    <col min="4881" max="5119" width="11" style="1"/>
    <col min="5120" max="5120" width="7.5" style="1" customWidth="1"/>
    <col min="5121" max="5121" width="7.5" style="1" bestFit="1" customWidth="1"/>
    <col min="5122" max="5122" width="34.125" style="1" customWidth="1"/>
    <col min="5123" max="5123" width="13.125" style="1" customWidth="1"/>
    <col min="5124" max="5124" width="8.125" style="1" bestFit="1" customWidth="1"/>
    <col min="5125" max="5130" width="14.625" style="1" customWidth="1"/>
    <col min="5131" max="5131" width="56.25" style="1" customWidth="1"/>
    <col min="5132" max="5132" width="12.75" style="1" bestFit="1" customWidth="1"/>
    <col min="5133" max="5133" width="10.5" style="1" bestFit="1" customWidth="1"/>
    <col min="5134" max="5135" width="11" style="1"/>
    <col min="5136" max="5136" width="11.25" style="1" customWidth="1"/>
    <col min="5137" max="5375" width="11" style="1"/>
    <col min="5376" max="5376" width="7.5" style="1" customWidth="1"/>
    <col min="5377" max="5377" width="7.5" style="1" bestFit="1" customWidth="1"/>
    <col min="5378" max="5378" width="34.125" style="1" customWidth="1"/>
    <col min="5379" max="5379" width="13.125" style="1" customWidth="1"/>
    <col min="5380" max="5380" width="8.125" style="1" bestFit="1" customWidth="1"/>
    <col min="5381" max="5386" width="14.625" style="1" customWidth="1"/>
    <col min="5387" max="5387" width="56.25" style="1" customWidth="1"/>
    <col min="5388" max="5388" width="12.75" style="1" bestFit="1" customWidth="1"/>
    <col min="5389" max="5389" width="10.5" style="1" bestFit="1" customWidth="1"/>
    <col min="5390" max="5391" width="11" style="1"/>
    <col min="5392" max="5392" width="11.25" style="1" customWidth="1"/>
    <col min="5393" max="5631" width="11" style="1"/>
    <col min="5632" max="5632" width="7.5" style="1" customWidth="1"/>
    <col min="5633" max="5633" width="7.5" style="1" bestFit="1" customWidth="1"/>
    <col min="5634" max="5634" width="34.125" style="1" customWidth="1"/>
    <col min="5635" max="5635" width="13.125" style="1" customWidth="1"/>
    <col min="5636" max="5636" width="8.125" style="1" bestFit="1" customWidth="1"/>
    <col min="5637" max="5642" width="14.625" style="1" customWidth="1"/>
    <col min="5643" max="5643" width="56.25" style="1" customWidth="1"/>
    <col min="5644" max="5644" width="12.75" style="1" bestFit="1" customWidth="1"/>
    <col min="5645" max="5645" width="10.5" style="1" bestFit="1" customWidth="1"/>
    <col min="5646" max="5647" width="11" style="1"/>
    <col min="5648" max="5648" width="11.25" style="1" customWidth="1"/>
    <col min="5649" max="5887" width="11" style="1"/>
    <col min="5888" max="5888" width="7.5" style="1" customWidth="1"/>
    <col min="5889" max="5889" width="7.5" style="1" bestFit="1" customWidth="1"/>
    <col min="5890" max="5890" width="34.125" style="1" customWidth="1"/>
    <col min="5891" max="5891" width="13.125" style="1" customWidth="1"/>
    <col min="5892" max="5892" width="8.125" style="1" bestFit="1" customWidth="1"/>
    <col min="5893" max="5898" width="14.625" style="1" customWidth="1"/>
    <col min="5899" max="5899" width="56.25" style="1" customWidth="1"/>
    <col min="5900" max="5900" width="12.75" style="1" bestFit="1" customWidth="1"/>
    <col min="5901" max="5901" width="10.5" style="1" bestFit="1" customWidth="1"/>
    <col min="5902" max="5903" width="11" style="1"/>
    <col min="5904" max="5904" width="11.25" style="1" customWidth="1"/>
    <col min="5905" max="6143" width="11" style="1"/>
    <col min="6144" max="6144" width="7.5" style="1" customWidth="1"/>
    <col min="6145" max="6145" width="7.5" style="1" bestFit="1" customWidth="1"/>
    <col min="6146" max="6146" width="34.125" style="1" customWidth="1"/>
    <col min="6147" max="6147" width="13.125" style="1" customWidth="1"/>
    <col min="6148" max="6148" width="8.125" style="1" bestFit="1" customWidth="1"/>
    <col min="6149" max="6154" width="14.625" style="1" customWidth="1"/>
    <col min="6155" max="6155" width="56.25" style="1" customWidth="1"/>
    <col min="6156" max="6156" width="12.75" style="1" bestFit="1" customWidth="1"/>
    <col min="6157" max="6157" width="10.5" style="1" bestFit="1" customWidth="1"/>
    <col min="6158" max="6159" width="11" style="1"/>
    <col min="6160" max="6160" width="11.25" style="1" customWidth="1"/>
    <col min="6161" max="6399" width="11" style="1"/>
    <col min="6400" max="6400" width="7.5" style="1" customWidth="1"/>
    <col min="6401" max="6401" width="7.5" style="1" bestFit="1" customWidth="1"/>
    <col min="6402" max="6402" width="34.125" style="1" customWidth="1"/>
    <col min="6403" max="6403" width="13.125" style="1" customWidth="1"/>
    <col min="6404" max="6404" width="8.125" style="1" bestFit="1" customWidth="1"/>
    <col min="6405" max="6410" width="14.625" style="1" customWidth="1"/>
    <col min="6411" max="6411" width="56.25" style="1" customWidth="1"/>
    <col min="6412" max="6412" width="12.75" style="1" bestFit="1" customWidth="1"/>
    <col min="6413" max="6413" width="10.5" style="1" bestFit="1" customWidth="1"/>
    <col min="6414" max="6415" width="11" style="1"/>
    <col min="6416" max="6416" width="11.25" style="1" customWidth="1"/>
    <col min="6417" max="6655" width="11" style="1"/>
    <col min="6656" max="6656" width="7.5" style="1" customWidth="1"/>
    <col min="6657" max="6657" width="7.5" style="1" bestFit="1" customWidth="1"/>
    <col min="6658" max="6658" width="34.125" style="1" customWidth="1"/>
    <col min="6659" max="6659" width="13.125" style="1" customWidth="1"/>
    <col min="6660" max="6660" width="8.125" style="1" bestFit="1" customWidth="1"/>
    <col min="6661" max="6666" width="14.625" style="1" customWidth="1"/>
    <col min="6667" max="6667" width="56.25" style="1" customWidth="1"/>
    <col min="6668" max="6668" width="12.75" style="1" bestFit="1" customWidth="1"/>
    <col min="6669" max="6669" width="10.5" style="1" bestFit="1" customWidth="1"/>
    <col min="6670" max="6671" width="11" style="1"/>
    <col min="6672" max="6672" width="11.25" style="1" customWidth="1"/>
    <col min="6673" max="6911" width="11" style="1"/>
    <col min="6912" max="6912" width="7.5" style="1" customWidth="1"/>
    <col min="6913" max="6913" width="7.5" style="1" bestFit="1" customWidth="1"/>
    <col min="6914" max="6914" width="34.125" style="1" customWidth="1"/>
    <col min="6915" max="6915" width="13.125" style="1" customWidth="1"/>
    <col min="6916" max="6916" width="8.125" style="1" bestFit="1" customWidth="1"/>
    <col min="6917" max="6922" width="14.625" style="1" customWidth="1"/>
    <col min="6923" max="6923" width="56.25" style="1" customWidth="1"/>
    <col min="6924" max="6924" width="12.75" style="1" bestFit="1" customWidth="1"/>
    <col min="6925" max="6925" width="10.5" style="1" bestFit="1" customWidth="1"/>
    <col min="6926" max="6927" width="11" style="1"/>
    <col min="6928" max="6928" width="11.25" style="1" customWidth="1"/>
    <col min="6929" max="7167" width="11" style="1"/>
    <col min="7168" max="7168" width="7.5" style="1" customWidth="1"/>
    <col min="7169" max="7169" width="7.5" style="1" bestFit="1" customWidth="1"/>
    <col min="7170" max="7170" width="34.125" style="1" customWidth="1"/>
    <col min="7171" max="7171" width="13.125" style="1" customWidth="1"/>
    <col min="7172" max="7172" width="8.125" style="1" bestFit="1" customWidth="1"/>
    <col min="7173" max="7178" width="14.625" style="1" customWidth="1"/>
    <col min="7179" max="7179" width="56.25" style="1" customWidth="1"/>
    <col min="7180" max="7180" width="12.75" style="1" bestFit="1" customWidth="1"/>
    <col min="7181" max="7181" width="10.5" style="1" bestFit="1" customWidth="1"/>
    <col min="7182" max="7183" width="11" style="1"/>
    <col min="7184" max="7184" width="11.25" style="1" customWidth="1"/>
    <col min="7185" max="7423" width="11" style="1"/>
    <col min="7424" max="7424" width="7.5" style="1" customWidth="1"/>
    <col min="7425" max="7425" width="7.5" style="1" bestFit="1" customWidth="1"/>
    <col min="7426" max="7426" width="34.125" style="1" customWidth="1"/>
    <col min="7427" max="7427" width="13.125" style="1" customWidth="1"/>
    <col min="7428" max="7428" width="8.125" style="1" bestFit="1" customWidth="1"/>
    <col min="7429" max="7434" width="14.625" style="1" customWidth="1"/>
    <col min="7435" max="7435" width="56.25" style="1" customWidth="1"/>
    <col min="7436" max="7436" width="12.75" style="1" bestFit="1" customWidth="1"/>
    <col min="7437" max="7437" width="10.5" style="1" bestFit="1" customWidth="1"/>
    <col min="7438" max="7439" width="11" style="1"/>
    <col min="7440" max="7440" width="11.25" style="1" customWidth="1"/>
    <col min="7441" max="7679" width="11" style="1"/>
    <col min="7680" max="7680" width="7.5" style="1" customWidth="1"/>
    <col min="7681" max="7681" width="7.5" style="1" bestFit="1" customWidth="1"/>
    <col min="7682" max="7682" width="34.125" style="1" customWidth="1"/>
    <col min="7683" max="7683" width="13.125" style="1" customWidth="1"/>
    <col min="7684" max="7684" width="8.125" style="1" bestFit="1" customWidth="1"/>
    <col min="7685" max="7690" width="14.625" style="1" customWidth="1"/>
    <col min="7691" max="7691" width="56.25" style="1" customWidth="1"/>
    <col min="7692" max="7692" width="12.75" style="1" bestFit="1" customWidth="1"/>
    <col min="7693" max="7693" width="10.5" style="1" bestFit="1" customWidth="1"/>
    <col min="7694" max="7695" width="11" style="1"/>
    <col min="7696" max="7696" width="11.25" style="1" customWidth="1"/>
    <col min="7697" max="7935" width="11" style="1"/>
    <col min="7936" max="7936" width="7.5" style="1" customWidth="1"/>
    <col min="7937" max="7937" width="7.5" style="1" bestFit="1" customWidth="1"/>
    <col min="7938" max="7938" width="34.125" style="1" customWidth="1"/>
    <col min="7939" max="7939" width="13.125" style="1" customWidth="1"/>
    <col min="7940" max="7940" width="8.125" style="1" bestFit="1" customWidth="1"/>
    <col min="7941" max="7946" width="14.625" style="1" customWidth="1"/>
    <col min="7947" max="7947" width="56.25" style="1" customWidth="1"/>
    <col min="7948" max="7948" width="12.75" style="1" bestFit="1" customWidth="1"/>
    <col min="7949" max="7949" width="10.5" style="1" bestFit="1" customWidth="1"/>
    <col min="7950" max="7951" width="11" style="1"/>
    <col min="7952" max="7952" width="11.25" style="1" customWidth="1"/>
    <col min="7953" max="8191" width="11" style="1"/>
    <col min="8192" max="8192" width="7.5" style="1" customWidth="1"/>
    <col min="8193" max="8193" width="7.5" style="1" bestFit="1" customWidth="1"/>
    <col min="8194" max="8194" width="34.125" style="1" customWidth="1"/>
    <col min="8195" max="8195" width="13.125" style="1" customWidth="1"/>
    <col min="8196" max="8196" width="8.125" style="1" bestFit="1" customWidth="1"/>
    <col min="8197" max="8202" width="14.625" style="1" customWidth="1"/>
    <col min="8203" max="8203" width="56.25" style="1" customWidth="1"/>
    <col min="8204" max="8204" width="12.75" style="1" bestFit="1" customWidth="1"/>
    <col min="8205" max="8205" width="10.5" style="1" bestFit="1" customWidth="1"/>
    <col min="8206" max="8207" width="11" style="1"/>
    <col min="8208" max="8208" width="11.25" style="1" customWidth="1"/>
    <col min="8209" max="8447" width="11" style="1"/>
    <col min="8448" max="8448" width="7.5" style="1" customWidth="1"/>
    <col min="8449" max="8449" width="7.5" style="1" bestFit="1" customWidth="1"/>
    <col min="8450" max="8450" width="34.125" style="1" customWidth="1"/>
    <col min="8451" max="8451" width="13.125" style="1" customWidth="1"/>
    <col min="8452" max="8452" width="8.125" style="1" bestFit="1" customWidth="1"/>
    <col min="8453" max="8458" width="14.625" style="1" customWidth="1"/>
    <col min="8459" max="8459" width="56.25" style="1" customWidth="1"/>
    <col min="8460" max="8460" width="12.75" style="1" bestFit="1" customWidth="1"/>
    <col min="8461" max="8461" width="10.5" style="1" bestFit="1" customWidth="1"/>
    <col min="8462" max="8463" width="11" style="1"/>
    <col min="8464" max="8464" width="11.25" style="1" customWidth="1"/>
    <col min="8465" max="8703" width="11" style="1"/>
    <col min="8704" max="8704" width="7.5" style="1" customWidth="1"/>
    <col min="8705" max="8705" width="7.5" style="1" bestFit="1" customWidth="1"/>
    <col min="8706" max="8706" width="34.125" style="1" customWidth="1"/>
    <col min="8707" max="8707" width="13.125" style="1" customWidth="1"/>
    <col min="8708" max="8708" width="8.125" style="1" bestFit="1" customWidth="1"/>
    <col min="8709" max="8714" width="14.625" style="1" customWidth="1"/>
    <col min="8715" max="8715" width="56.25" style="1" customWidth="1"/>
    <col min="8716" max="8716" width="12.75" style="1" bestFit="1" customWidth="1"/>
    <col min="8717" max="8717" width="10.5" style="1" bestFit="1" customWidth="1"/>
    <col min="8718" max="8719" width="11" style="1"/>
    <col min="8720" max="8720" width="11.25" style="1" customWidth="1"/>
    <col min="8721" max="8959" width="11" style="1"/>
    <col min="8960" max="8960" width="7.5" style="1" customWidth="1"/>
    <col min="8961" max="8961" width="7.5" style="1" bestFit="1" customWidth="1"/>
    <col min="8962" max="8962" width="34.125" style="1" customWidth="1"/>
    <col min="8963" max="8963" width="13.125" style="1" customWidth="1"/>
    <col min="8964" max="8964" width="8.125" style="1" bestFit="1" customWidth="1"/>
    <col min="8965" max="8970" width="14.625" style="1" customWidth="1"/>
    <col min="8971" max="8971" width="56.25" style="1" customWidth="1"/>
    <col min="8972" max="8972" width="12.75" style="1" bestFit="1" customWidth="1"/>
    <col min="8973" max="8973" width="10.5" style="1" bestFit="1" customWidth="1"/>
    <col min="8974" max="8975" width="11" style="1"/>
    <col min="8976" max="8976" width="11.25" style="1" customWidth="1"/>
    <col min="8977" max="9215" width="11" style="1"/>
    <col min="9216" max="9216" width="7.5" style="1" customWidth="1"/>
    <col min="9217" max="9217" width="7.5" style="1" bestFit="1" customWidth="1"/>
    <col min="9218" max="9218" width="34.125" style="1" customWidth="1"/>
    <col min="9219" max="9219" width="13.125" style="1" customWidth="1"/>
    <col min="9220" max="9220" width="8.125" style="1" bestFit="1" customWidth="1"/>
    <col min="9221" max="9226" width="14.625" style="1" customWidth="1"/>
    <col min="9227" max="9227" width="56.25" style="1" customWidth="1"/>
    <col min="9228" max="9228" width="12.75" style="1" bestFit="1" customWidth="1"/>
    <col min="9229" max="9229" width="10.5" style="1" bestFit="1" customWidth="1"/>
    <col min="9230" max="9231" width="11" style="1"/>
    <col min="9232" max="9232" width="11.25" style="1" customWidth="1"/>
    <col min="9233" max="9471" width="11" style="1"/>
    <col min="9472" max="9472" width="7.5" style="1" customWidth="1"/>
    <col min="9473" max="9473" width="7.5" style="1" bestFit="1" customWidth="1"/>
    <col min="9474" max="9474" width="34.125" style="1" customWidth="1"/>
    <col min="9475" max="9475" width="13.125" style="1" customWidth="1"/>
    <col min="9476" max="9476" width="8.125" style="1" bestFit="1" customWidth="1"/>
    <col min="9477" max="9482" width="14.625" style="1" customWidth="1"/>
    <col min="9483" max="9483" width="56.25" style="1" customWidth="1"/>
    <col min="9484" max="9484" width="12.75" style="1" bestFit="1" customWidth="1"/>
    <col min="9485" max="9485" width="10.5" style="1" bestFit="1" customWidth="1"/>
    <col min="9486" max="9487" width="11" style="1"/>
    <col min="9488" max="9488" width="11.25" style="1" customWidth="1"/>
    <col min="9489" max="9727" width="11" style="1"/>
    <col min="9728" max="9728" width="7.5" style="1" customWidth="1"/>
    <col min="9729" max="9729" width="7.5" style="1" bestFit="1" customWidth="1"/>
    <col min="9730" max="9730" width="34.125" style="1" customWidth="1"/>
    <col min="9731" max="9731" width="13.125" style="1" customWidth="1"/>
    <col min="9732" max="9732" width="8.125" style="1" bestFit="1" customWidth="1"/>
    <col min="9733" max="9738" width="14.625" style="1" customWidth="1"/>
    <col min="9739" max="9739" width="56.25" style="1" customWidth="1"/>
    <col min="9740" max="9740" width="12.75" style="1" bestFit="1" customWidth="1"/>
    <col min="9741" max="9741" width="10.5" style="1" bestFit="1" customWidth="1"/>
    <col min="9742" max="9743" width="11" style="1"/>
    <col min="9744" max="9744" width="11.25" style="1" customWidth="1"/>
    <col min="9745" max="9983" width="11" style="1"/>
    <col min="9984" max="9984" width="7.5" style="1" customWidth="1"/>
    <col min="9985" max="9985" width="7.5" style="1" bestFit="1" customWidth="1"/>
    <col min="9986" max="9986" width="34.125" style="1" customWidth="1"/>
    <col min="9987" max="9987" width="13.125" style="1" customWidth="1"/>
    <col min="9988" max="9988" width="8.125" style="1" bestFit="1" customWidth="1"/>
    <col min="9989" max="9994" width="14.625" style="1" customWidth="1"/>
    <col min="9995" max="9995" width="56.25" style="1" customWidth="1"/>
    <col min="9996" max="9996" width="12.75" style="1" bestFit="1" customWidth="1"/>
    <col min="9997" max="9997" width="10.5" style="1" bestFit="1" customWidth="1"/>
    <col min="9998" max="9999" width="11" style="1"/>
    <col min="10000" max="10000" width="11.25" style="1" customWidth="1"/>
    <col min="10001" max="10239" width="11" style="1"/>
    <col min="10240" max="10240" width="7.5" style="1" customWidth="1"/>
    <col min="10241" max="10241" width="7.5" style="1" bestFit="1" customWidth="1"/>
    <col min="10242" max="10242" width="34.125" style="1" customWidth="1"/>
    <col min="10243" max="10243" width="13.125" style="1" customWidth="1"/>
    <col min="10244" max="10244" width="8.125" style="1" bestFit="1" customWidth="1"/>
    <col min="10245" max="10250" width="14.625" style="1" customWidth="1"/>
    <col min="10251" max="10251" width="56.25" style="1" customWidth="1"/>
    <col min="10252" max="10252" width="12.75" style="1" bestFit="1" customWidth="1"/>
    <col min="10253" max="10253" width="10.5" style="1" bestFit="1" customWidth="1"/>
    <col min="10254" max="10255" width="11" style="1"/>
    <col min="10256" max="10256" width="11.25" style="1" customWidth="1"/>
    <col min="10257" max="10495" width="11" style="1"/>
    <col min="10496" max="10496" width="7.5" style="1" customWidth="1"/>
    <col min="10497" max="10497" width="7.5" style="1" bestFit="1" customWidth="1"/>
    <col min="10498" max="10498" width="34.125" style="1" customWidth="1"/>
    <col min="10499" max="10499" width="13.125" style="1" customWidth="1"/>
    <col min="10500" max="10500" width="8.125" style="1" bestFit="1" customWidth="1"/>
    <col min="10501" max="10506" width="14.625" style="1" customWidth="1"/>
    <col min="10507" max="10507" width="56.25" style="1" customWidth="1"/>
    <col min="10508" max="10508" width="12.75" style="1" bestFit="1" customWidth="1"/>
    <col min="10509" max="10509" width="10.5" style="1" bestFit="1" customWidth="1"/>
    <col min="10510" max="10511" width="11" style="1"/>
    <col min="10512" max="10512" width="11.25" style="1" customWidth="1"/>
    <col min="10513" max="10751" width="11" style="1"/>
    <col min="10752" max="10752" width="7.5" style="1" customWidth="1"/>
    <col min="10753" max="10753" width="7.5" style="1" bestFit="1" customWidth="1"/>
    <col min="10754" max="10754" width="34.125" style="1" customWidth="1"/>
    <col min="10755" max="10755" width="13.125" style="1" customWidth="1"/>
    <col min="10756" max="10756" width="8.125" style="1" bestFit="1" customWidth="1"/>
    <col min="10757" max="10762" width="14.625" style="1" customWidth="1"/>
    <col min="10763" max="10763" width="56.25" style="1" customWidth="1"/>
    <col min="10764" max="10764" width="12.75" style="1" bestFit="1" customWidth="1"/>
    <col min="10765" max="10765" width="10.5" style="1" bestFit="1" customWidth="1"/>
    <col min="10766" max="10767" width="11" style="1"/>
    <col min="10768" max="10768" width="11.25" style="1" customWidth="1"/>
    <col min="10769" max="11007" width="11" style="1"/>
    <col min="11008" max="11008" width="7.5" style="1" customWidth="1"/>
    <col min="11009" max="11009" width="7.5" style="1" bestFit="1" customWidth="1"/>
    <col min="11010" max="11010" width="34.125" style="1" customWidth="1"/>
    <col min="11011" max="11011" width="13.125" style="1" customWidth="1"/>
    <col min="11012" max="11012" width="8.125" style="1" bestFit="1" customWidth="1"/>
    <col min="11013" max="11018" width="14.625" style="1" customWidth="1"/>
    <col min="11019" max="11019" width="56.25" style="1" customWidth="1"/>
    <col min="11020" max="11020" width="12.75" style="1" bestFit="1" customWidth="1"/>
    <col min="11021" max="11021" width="10.5" style="1" bestFit="1" customWidth="1"/>
    <col min="11022" max="11023" width="11" style="1"/>
    <col min="11024" max="11024" width="11.25" style="1" customWidth="1"/>
    <col min="11025" max="11263" width="11" style="1"/>
    <col min="11264" max="11264" width="7.5" style="1" customWidth="1"/>
    <col min="11265" max="11265" width="7.5" style="1" bestFit="1" customWidth="1"/>
    <col min="11266" max="11266" width="34.125" style="1" customWidth="1"/>
    <col min="11267" max="11267" width="13.125" style="1" customWidth="1"/>
    <col min="11268" max="11268" width="8.125" style="1" bestFit="1" customWidth="1"/>
    <col min="11269" max="11274" width="14.625" style="1" customWidth="1"/>
    <col min="11275" max="11275" width="56.25" style="1" customWidth="1"/>
    <col min="11276" max="11276" width="12.75" style="1" bestFit="1" customWidth="1"/>
    <col min="11277" max="11277" width="10.5" style="1" bestFit="1" customWidth="1"/>
    <col min="11278" max="11279" width="11" style="1"/>
    <col min="11280" max="11280" width="11.25" style="1" customWidth="1"/>
    <col min="11281" max="11519" width="11" style="1"/>
    <col min="11520" max="11520" width="7.5" style="1" customWidth="1"/>
    <col min="11521" max="11521" width="7.5" style="1" bestFit="1" customWidth="1"/>
    <col min="11522" max="11522" width="34.125" style="1" customWidth="1"/>
    <col min="11523" max="11523" width="13.125" style="1" customWidth="1"/>
    <col min="11524" max="11524" width="8.125" style="1" bestFit="1" customWidth="1"/>
    <col min="11525" max="11530" width="14.625" style="1" customWidth="1"/>
    <col min="11531" max="11531" width="56.25" style="1" customWidth="1"/>
    <col min="11532" max="11532" width="12.75" style="1" bestFit="1" customWidth="1"/>
    <col min="11533" max="11533" width="10.5" style="1" bestFit="1" customWidth="1"/>
    <col min="11534" max="11535" width="11" style="1"/>
    <col min="11536" max="11536" width="11.25" style="1" customWidth="1"/>
    <col min="11537" max="11775" width="11" style="1"/>
    <col min="11776" max="11776" width="7.5" style="1" customWidth="1"/>
    <col min="11777" max="11777" width="7.5" style="1" bestFit="1" customWidth="1"/>
    <col min="11778" max="11778" width="34.125" style="1" customWidth="1"/>
    <col min="11779" max="11779" width="13.125" style="1" customWidth="1"/>
    <col min="11780" max="11780" width="8.125" style="1" bestFit="1" customWidth="1"/>
    <col min="11781" max="11786" width="14.625" style="1" customWidth="1"/>
    <col min="11787" max="11787" width="56.25" style="1" customWidth="1"/>
    <col min="11788" max="11788" width="12.75" style="1" bestFit="1" customWidth="1"/>
    <col min="11789" max="11789" width="10.5" style="1" bestFit="1" customWidth="1"/>
    <col min="11790" max="11791" width="11" style="1"/>
    <col min="11792" max="11792" width="11.25" style="1" customWidth="1"/>
    <col min="11793" max="12031" width="11" style="1"/>
    <col min="12032" max="12032" width="7.5" style="1" customWidth="1"/>
    <col min="12033" max="12033" width="7.5" style="1" bestFit="1" customWidth="1"/>
    <col min="12034" max="12034" width="34.125" style="1" customWidth="1"/>
    <col min="12035" max="12035" width="13.125" style="1" customWidth="1"/>
    <col min="12036" max="12036" width="8.125" style="1" bestFit="1" customWidth="1"/>
    <col min="12037" max="12042" width="14.625" style="1" customWidth="1"/>
    <col min="12043" max="12043" width="56.25" style="1" customWidth="1"/>
    <col min="12044" max="12044" width="12.75" style="1" bestFit="1" customWidth="1"/>
    <col min="12045" max="12045" width="10.5" style="1" bestFit="1" customWidth="1"/>
    <col min="12046" max="12047" width="11" style="1"/>
    <col min="12048" max="12048" width="11.25" style="1" customWidth="1"/>
    <col min="12049" max="12287" width="11" style="1"/>
    <col min="12288" max="12288" width="7.5" style="1" customWidth="1"/>
    <col min="12289" max="12289" width="7.5" style="1" bestFit="1" customWidth="1"/>
    <col min="12290" max="12290" width="34.125" style="1" customWidth="1"/>
    <col min="12291" max="12291" width="13.125" style="1" customWidth="1"/>
    <col min="12292" max="12292" width="8.125" style="1" bestFit="1" customWidth="1"/>
    <col min="12293" max="12298" width="14.625" style="1" customWidth="1"/>
    <col min="12299" max="12299" width="56.25" style="1" customWidth="1"/>
    <col min="12300" max="12300" width="12.75" style="1" bestFit="1" customWidth="1"/>
    <col min="12301" max="12301" width="10.5" style="1" bestFit="1" customWidth="1"/>
    <col min="12302" max="12303" width="11" style="1"/>
    <col min="12304" max="12304" width="11.25" style="1" customWidth="1"/>
    <col min="12305" max="12543" width="11" style="1"/>
    <col min="12544" max="12544" width="7.5" style="1" customWidth="1"/>
    <col min="12545" max="12545" width="7.5" style="1" bestFit="1" customWidth="1"/>
    <col min="12546" max="12546" width="34.125" style="1" customWidth="1"/>
    <col min="12547" max="12547" width="13.125" style="1" customWidth="1"/>
    <col min="12548" max="12548" width="8.125" style="1" bestFit="1" customWidth="1"/>
    <col min="12549" max="12554" width="14.625" style="1" customWidth="1"/>
    <col min="12555" max="12555" width="56.25" style="1" customWidth="1"/>
    <col min="12556" max="12556" width="12.75" style="1" bestFit="1" customWidth="1"/>
    <col min="12557" max="12557" width="10.5" style="1" bestFit="1" customWidth="1"/>
    <col min="12558" max="12559" width="11" style="1"/>
    <col min="12560" max="12560" width="11.25" style="1" customWidth="1"/>
    <col min="12561" max="12799" width="11" style="1"/>
    <col min="12800" max="12800" width="7.5" style="1" customWidth="1"/>
    <col min="12801" max="12801" width="7.5" style="1" bestFit="1" customWidth="1"/>
    <col min="12802" max="12802" width="34.125" style="1" customWidth="1"/>
    <col min="12803" max="12803" width="13.125" style="1" customWidth="1"/>
    <col min="12804" max="12804" width="8.125" style="1" bestFit="1" customWidth="1"/>
    <col min="12805" max="12810" width="14.625" style="1" customWidth="1"/>
    <col min="12811" max="12811" width="56.25" style="1" customWidth="1"/>
    <col min="12812" max="12812" width="12.75" style="1" bestFit="1" customWidth="1"/>
    <col min="12813" max="12813" width="10.5" style="1" bestFit="1" customWidth="1"/>
    <col min="12814" max="12815" width="11" style="1"/>
    <col min="12816" max="12816" width="11.25" style="1" customWidth="1"/>
    <col min="12817" max="13055" width="11" style="1"/>
    <col min="13056" max="13056" width="7.5" style="1" customWidth="1"/>
    <col min="13057" max="13057" width="7.5" style="1" bestFit="1" customWidth="1"/>
    <col min="13058" max="13058" width="34.125" style="1" customWidth="1"/>
    <col min="13059" max="13059" width="13.125" style="1" customWidth="1"/>
    <col min="13060" max="13060" width="8.125" style="1" bestFit="1" customWidth="1"/>
    <col min="13061" max="13066" width="14.625" style="1" customWidth="1"/>
    <col min="13067" max="13067" width="56.25" style="1" customWidth="1"/>
    <col min="13068" max="13068" width="12.75" style="1" bestFit="1" customWidth="1"/>
    <col min="13069" max="13069" width="10.5" style="1" bestFit="1" customWidth="1"/>
    <col min="13070" max="13071" width="11" style="1"/>
    <col min="13072" max="13072" width="11.25" style="1" customWidth="1"/>
    <col min="13073" max="13311" width="11" style="1"/>
    <col min="13312" max="13312" width="7.5" style="1" customWidth="1"/>
    <col min="13313" max="13313" width="7.5" style="1" bestFit="1" customWidth="1"/>
    <col min="13314" max="13314" width="34.125" style="1" customWidth="1"/>
    <col min="13315" max="13315" width="13.125" style="1" customWidth="1"/>
    <col min="13316" max="13316" width="8.125" style="1" bestFit="1" customWidth="1"/>
    <col min="13317" max="13322" width="14.625" style="1" customWidth="1"/>
    <col min="13323" max="13323" width="56.25" style="1" customWidth="1"/>
    <col min="13324" max="13324" width="12.75" style="1" bestFit="1" customWidth="1"/>
    <col min="13325" max="13325" width="10.5" style="1" bestFit="1" customWidth="1"/>
    <col min="13326" max="13327" width="11" style="1"/>
    <col min="13328" max="13328" width="11.25" style="1" customWidth="1"/>
    <col min="13329" max="13567" width="11" style="1"/>
    <col min="13568" max="13568" width="7.5" style="1" customWidth="1"/>
    <col min="13569" max="13569" width="7.5" style="1" bestFit="1" customWidth="1"/>
    <col min="13570" max="13570" width="34.125" style="1" customWidth="1"/>
    <col min="13571" max="13571" width="13.125" style="1" customWidth="1"/>
    <col min="13572" max="13572" width="8.125" style="1" bestFit="1" customWidth="1"/>
    <col min="13573" max="13578" width="14.625" style="1" customWidth="1"/>
    <col min="13579" max="13579" width="56.25" style="1" customWidth="1"/>
    <col min="13580" max="13580" width="12.75" style="1" bestFit="1" customWidth="1"/>
    <col min="13581" max="13581" width="10.5" style="1" bestFit="1" customWidth="1"/>
    <col min="13582" max="13583" width="11" style="1"/>
    <col min="13584" max="13584" width="11.25" style="1" customWidth="1"/>
    <col min="13585" max="13823" width="11" style="1"/>
    <col min="13824" max="13824" width="7.5" style="1" customWidth="1"/>
    <col min="13825" max="13825" width="7.5" style="1" bestFit="1" customWidth="1"/>
    <col min="13826" max="13826" width="34.125" style="1" customWidth="1"/>
    <col min="13827" max="13827" width="13.125" style="1" customWidth="1"/>
    <col min="13828" max="13828" width="8.125" style="1" bestFit="1" customWidth="1"/>
    <col min="13829" max="13834" width="14.625" style="1" customWidth="1"/>
    <col min="13835" max="13835" width="56.25" style="1" customWidth="1"/>
    <col min="13836" max="13836" width="12.75" style="1" bestFit="1" customWidth="1"/>
    <col min="13837" max="13837" width="10.5" style="1" bestFit="1" customWidth="1"/>
    <col min="13838" max="13839" width="11" style="1"/>
    <col min="13840" max="13840" width="11.25" style="1" customWidth="1"/>
    <col min="13841" max="14079" width="11" style="1"/>
    <col min="14080" max="14080" width="7.5" style="1" customWidth="1"/>
    <col min="14081" max="14081" width="7.5" style="1" bestFit="1" customWidth="1"/>
    <col min="14082" max="14082" width="34.125" style="1" customWidth="1"/>
    <col min="14083" max="14083" width="13.125" style="1" customWidth="1"/>
    <col min="14084" max="14084" width="8.125" style="1" bestFit="1" customWidth="1"/>
    <col min="14085" max="14090" width="14.625" style="1" customWidth="1"/>
    <col min="14091" max="14091" width="56.25" style="1" customWidth="1"/>
    <col min="14092" max="14092" width="12.75" style="1" bestFit="1" customWidth="1"/>
    <col min="14093" max="14093" width="10.5" style="1" bestFit="1" customWidth="1"/>
    <col min="14094" max="14095" width="11" style="1"/>
    <col min="14096" max="14096" width="11.25" style="1" customWidth="1"/>
    <col min="14097" max="14335" width="11" style="1"/>
    <col min="14336" max="14336" width="7.5" style="1" customWidth="1"/>
    <col min="14337" max="14337" width="7.5" style="1" bestFit="1" customWidth="1"/>
    <col min="14338" max="14338" width="34.125" style="1" customWidth="1"/>
    <col min="14339" max="14339" width="13.125" style="1" customWidth="1"/>
    <col min="14340" max="14340" width="8.125" style="1" bestFit="1" customWidth="1"/>
    <col min="14341" max="14346" width="14.625" style="1" customWidth="1"/>
    <col min="14347" max="14347" width="56.25" style="1" customWidth="1"/>
    <col min="14348" max="14348" width="12.75" style="1" bestFit="1" customWidth="1"/>
    <col min="14349" max="14349" width="10.5" style="1" bestFit="1" customWidth="1"/>
    <col min="14350" max="14351" width="11" style="1"/>
    <col min="14352" max="14352" width="11.25" style="1" customWidth="1"/>
    <col min="14353" max="14591" width="11" style="1"/>
    <col min="14592" max="14592" width="7.5" style="1" customWidth="1"/>
    <col min="14593" max="14593" width="7.5" style="1" bestFit="1" customWidth="1"/>
    <col min="14594" max="14594" width="34.125" style="1" customWidth="1"/>
    <col min="14595" max="14595" width="13.125" style="1" customWidth="1"/>
    <col min="14596" max="14596" width="8.125" style="1" bestFit="1" customWidth="1"/>
    <col min="14597" max="14602" width="14.625" style="1" customWidth="1"/>
    <col min="14603" max="14603" width="56.25" style="1" customWidth="1"/>
    <col min="14604" max="14604" width="12.75" style="1" bestFit="1" customWidth="1"/>
    <col min="14605" max="14605" width="10.5" style="1" bestFit="1" customWidth="1"/>
    <col min="14606" max="14607" width="11" style="1"/>
    <col min="14608" max="14608" width="11.25" style="1" customWidth="1"/>
    <col min="14609" max="14847" width="11" style="1"/>
    <col min="14848" max="14848" width="7.5" style="1" customWidth="1"/>
    <col min="14849" max="14849" width="7.5" style="1" bestFit="1" customWidth="1"/>
    <col min="14850" max="14850" width="34.125" style="1" customWidth="1"/>
    <col min="14851" max="14851" width="13.125" style="1" customWidth="1"/>
    <col min="14852" max="14852" width="8.125" style="1" bestFit="1" customWidth="1"/>
    <col min="14853" max="14858" width="14.625" style="1" customWidth="1"/>
    <col min="14859" max="14859" width="56.25" style="1" customWidth="1"/>
    <col min="14860" max="14860" width="12.75" style="1" bestFit="1" customWidth="1"/>
    <col min="14861" max="14861" width="10.5" style="1" bestFit="1" customWidth="1"/>
    <col min="14862" max="14863" width="11" style="1"/>
    <col min="14864" max="14864" width="11.25" style="1" customWidth="1"/>
    <col min="14865" max="15103" width="11" style="1"/>
    <col min="15104" max="15104" width="7.5" style="1" customWidth="1"/>
    <col min="15105" max="15105" width="7.5" style="1" bestFit="1" customWidth="1"/>
    <col min="15106" max="15106" width="34.125" style="1" customWidth="1"/>
    <col min="15107" max="15107" width="13.125" style="1" customWidth="1"/>
    <col min="15108" max="15108" width="8.125" style="1" bestFit="1" customWidth="1"/>
    <col min="15109" max="15114" width="14.625" style="1" customWidth="1"/>
    <col min="15115" max="15115" width="56.25" style="1" customWidth="1"/>
    <col min="15116" max="15116" width="12.75" style="1" bestFit="1" customWidth="1"/>
    <col min="15117" max="15117" width="10.5" style="1" bestFit="1" customWidth="1"/>
    <col min="15118" max="15119" width="11" style="1"/>
    <col min="15120" max="15120" width="11.25" style="1" customWidth="1"/>
    <col min="15121" max="15359" width="11" style="1"/>
    <col min="15360" max="15360" width="7.5" style="1" customWidth="1"/>
    <col min="15361" max="15361" width="7.5" style="1" bestFit="1" customWidth="1"/>
    <col min="15362" max="15362" width="34.125" style="1" customWidth="1"/>
    <col min="15363" max="15363" width="13.125" style="1" customWidth="1"/>
    <col min="15364" max="15364" width="8.125" style="1" bestFit="1" customWidth="1"/>
    <col min="15365" max="15370" width="14.625" style="1" customWidth="1"/>
    <col min="15371" max="15371" width="56.25" style="1" customWidth="1"/>
    <col min="15372" max="15372" width="12.75" style="1" bestFit="1" customWidth="1"/>
    <col min="15373" max="15373" width="10.5" style="1" bestFit="1" customWidth="1"/>
    <col min="15374" max="15375" width="11" style="1"/>
    <col min="15376" max="15376" width="11.25" style="1" customWidth="1"/>
    <col min="15377" max="15615" width="11" style="1"/>
    <col min="15616" max="15616" width="7.5" style="1" customWidth="1"/>
    <col min="15617" max="15617" width="7.5" style="1" bestFit="1" customWidth="1"/>
    <col min="15618" max="15618" width="34.125" style="1" customWidth="1"/>
    <col min="15619" max="15619" width="13.125" style="1" customWidth="1"/>
    <col min="15620" max="15620" width="8.125" style="1" bestFit="1" customWidth="1"/>
    <col min="15621" max="15626" width="14.625" style="1" customWidth="1"/>
    <col min="15627" max="15627" width="56.25" style="1" customWidth="1"/>
    <col min="15628" max="15628" width="12.75" style="1" bestFit="1" customWidth="1"/>
    <col min="15629" max="15629" width="10.5" style="1" bestFit="1" customWidth="1"/>
    <col min="15630" max="15631" width="11" style="1"/>
    <col min="15632" max="15632" width="11.25" style="1" customWidth="1"/>
    <col min="15633" max="15871" width="11" style="1"/>
    <col min="15872" max="15872" width="7.5" style="1" customWidth="1"/>
    <col min="15873" max="15873" width="7.5" style="1" bestFit="1" customWidth="1"/>
    <col min="15874" max="15874" width="34.125" style="1" customWidth="1"/>
    <col min="15875" max="15875" width="13.125" style="1" customWidth="1"/>
    <col min="15876" max="15876" width="8.125" style="1" bestFit="1" customWidth="1"/>
    <col min="15877" max="15882" width="14.625" style="1" customWidth="1"/>
    <col min="15883" max="15883" width="56.25" style="1" customWidth="1"/>
    <col min="15884" max="15884" width="12.75" style="1" bestFit="1" customWidth="1"/>
    <col min="15885" max="15885" width="10.5" style="1" bestFit="1" customWidth="1"/>
    <col min="15886" max="15887" width="11" style="1"/>
    <col min="15888" max="15888" width="11.25" style="1" customWidth="1"/>
    <col min="15889" max="16127" width="11" style="1"/>
    <col min="16128" max="16128" width="7.5" style="1" customWidth="1"/>
    <col min="16129" max="16129" width="7.5" style="1" bestFit="1" customWidth="1"/>
    <col min="16130" max="16130" width="34.125" style="1" customWidth="1"/>
    <col min="16131" max="16131" width="13.125" style="1" customWidth="1"/>
    <col min="16132" max="16132" width="8.125" style="1" bestFit="1" customWidth="1"/>
    <col min="16133" max="16138" width="14.625" style="1" customWidth="1"/>
    <col min="16139" max="16139" width="56.25" style="1" customWidth="1"/>
    <col min="16140" max="16140" width="12.75" style="1" bestFit="1" customWidth="1"/>
    <col min="16141" max="16141" width="10.5" style="1" bestFit="1" customWidth="1"/>
    <col min="16142" max="16143" width="11" style="1"/>
    <col min="16144" max="16144" width="11.25" style="1" customWidth="1"/>
    <col min="16145" max="16384" width="11" style="1"/>
  </cols>
  <sheetData>
    <row r="2" spans="1:16144" ht="23.25" x14ac:dyDescent="0.3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144" ht="23.25" x14ac:dyDescent="0.35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6144" ht="15.75" thickBot="1" x14ac:dyDescent="0.3">
      <c r="J4" s="4"/>
      <c r="K4" s="4"/>
    </row>
    <row r="5" spans="1:16144" ht="15.75" thickBot="1" x14ac:dyDescent="0.3">
      <c r="G5" s="53" t="s">
        <v>2</v>
      </c>
      <c r="H5" s="54"/>
      <c r="I5" s="55"/>
      <c r="J5" s="56" t="s">
        <v>3</v>
      </c>
      <c r="K5" s="57"/>
      <c r="L5" s="5"/>
      <c r="M5" s="6"/>
    </row>
    <row r="6" spans="1:16144" s="7" customFormat="1" ht="47.25" customHeight="1" thickBot="1" x14ac:dyDescent="0.3">
      <c r="B6" s="8" t="s">
        <v>4</v>
      </c>
      <c r="C6" s="9" t="s">
        <v>5</v>
      </c>
      <c r="D6" s="10" t="s">
        <v>6</v>
      </c>
      <c r="E6" s="10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9" t="s">
        <v>12</v>
      </c>
      <c r="K6" s="9" t="s">
        <v>13</v>
      </c>
      <c r="L6" s="11" t="s">
        <v>14</v>
      </c>
      <c r="M6" s="12" t="s">
        <v>15</v>
      </c>
      <c r="O6" s="13"/>
      <c r="P6" s="13"/>
    </row>
    <row r="7" spans="1:16144" s="23" customFormat="1" ht="30" x14ac:dyDescent="0.25">
      <c r="A7" s="14"/>
      <c r="B7" s="15">
        <v>1</v>
      </c>
      <c r="C7" s="16">
        <v>162</v>
      </c>
      <c r="D7" s="17" t="s">
        <v>16</v>
      </c>
      <c r="E7" s="18">
        <v>31</v>
      </c>
      <c r="F7" s="15">
        <v>1</v>
      </c>
      <c r="G7" s="19">
        <v>2000</v>
      </c>
      <c r="H7" s="19">
        <v>0</v>
      </c>
      <c r="I7" s="19">
        <v>2000</v>
      </c>
      <c r="J7" s="19">
        <v>4500</v>
      </c>
      <c r="K7" s="20"/>
      <c r="L7" s="19">
        <f>I7+J7-K7</f>
        <v>6500</v>
      </c>
      <c r="M7" s="21" t="s">
        <v>17</v>
      </c>
      <c r="N7" s="22"/>
      <c r="O7" s="61">
        <f>SUMIFS(Hoja1!$G$1:$G$30,Hoja1!$C$1:$C$30,'TRANS CNEE-3-2021'!C7,Hoja1!$B$1:$B$30,'TRANS CNEE-3-2021'!F7,Hoja1!$D$1:$D$30,'TRANS CNEE-3-2021'!E7)</f>
        <v>4500</v>
      </c>
      <c r="P7" s="62">
        <f>+J7-O7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</row>
    <row r="8" spans="1:16144" s="14" customFormat="1" ht="30" x14ac:dyDescent="0.25">
      <c r="B8" s="24">
        <f>+B7+1</f>
        <v>2</v>
      </c>
      <c r="C8" s="25">
        <v>169</v>
      </c>
      <c r="D8" s="26" t="s">
        <v>18</v>
      </c>
      <c r="E8" s="27">
        <v>31</v>
      </c>
      <c r="F8" s="24">
        <v>1</v>
      </c>
      <c r="G8" s="28">
        <v>2500</v>
      </c>
      <c r="H8" s="28">
        <v>0</v>
      </c>
      <c r="I8" s="28">
        <v>2500</v>
      </c>
      <c r="J8" s="28">
        <v>5000</v>
      </c>
      <c r="K8" s="29"/>
      <c r="L8" s="28">
        <f>I8+J8-K8</f>
        <v>7500</v>
      </c>
      <c r="M8" s="30" t="s">
        <v>19</v>
      </c>
      <c r="N8" s="22"/>
      <c r="O8" s="61">
        <f>SUMIFS(Hoja1!$G$1:$G$30,Hoja1!$C$1:$C$30,'TRANS CNEE-3-2021'!C8,Hoja1!$B$1:$B$30,'TRANS CNEE-3-2021'!F8,Hoja1!$D$1:$D$30,'TRANS CNEE-3-2021'!E8)</f>
        <v>5000</v>
      </c>
      <c r="P8" s="62">
        <f>+J8-O8</f>
        <v>0</v>
      </c>
    </row>
    <row r="9" spans="1:16144" s="31" customFormat="1" ht="30" x14ac:dyDescent="0.25">
      <c r="A9" s="14"/>
      <c r="B9" s="24">
        <f t="shared" ref="B9:B36" si="0">+B8+1</f>
        <v>3</v>
      </c>
      <c r="C9" s="25">
        <v>174</v>
      </c>
      <c r="D9" s="26" t="s">
        <v>20</v>
      </c>
      <c r="E9" s="27">
        <v>31</v>
      </c>
      <c r="F9" s="24">
        <v>1</v>
      </c>
      <c r="G9" s="28">
        <v>4000</v>
      </c>
      <c r="H9" s="28">
        <v>848.21</v>
      </c>
      <c r="I9" s="28">
        <v>3151.79</v>
      </c>
      <c r="J9" s="28">
        <v>10000</v>
      </c>
      <c r="K9" s="29"/>
      <c r="L9" s="28">
        <f t="shared" ref="L9:L36" si="1">I9+J9-K9</f>
        <v>13151.79</v>
      </c>
      <c r="M9" s="30" t="s">
        <v>21</v>
      </c>
      <c r="N9" s="22"/>
      <c r="O9" s="61">
        <f>SUMIFS(Hoja1!$G$1:$G$30,Hoja1!$C$1:$C$30,'TRANS CNEE-3-2021'!C9,Hoja1!$B$1:$B$30,'TRANS CNEE-3-2021'!F9,Hoja1!$D$1:$D$30,'TRANS CNEE-3-2021'!E9)</f>
        <v>10000</v>
      </c>
      <c r="P9" s="62">
        <f>+J9-O9</f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</row>
    <row r="10" spans="1:16144" s="14" customFormat="1" x14ac:dyDescent="0.25">
      <c r="B10" s="24">
        <f t="shared" si="0"/>
        <v>4</v>
      </c>
      <c r="C10" s="25">
        <v>199</v>
      </c>
      <c r="D10" s="26" t="s">
        <v>22</v>
      </c>
      <c r="E10" s="27">
        <v>31</v>
      </c>
      <c r="F10" s="24">
        <v>1</v>
      </c>
      <c r="G10" s="28">
        <v>10000</v>
      </c>
      <c r="H10" s="28">
        <v>5898.45</v>
      </c>
      <c r="I10" s="28">
        <v>4101.55</v>
      </c>
      <c r="J10" s="28">
        <v>3000</v>
      </c>
      <c r="K10" s="29"/>
      <c r="L10" s="28">
        <f t="shared" si="1"/>
        <v>7101.55</v>
      </c>
      <c r="M10" s="30" t="s">
        <v>23</v>
      </c>
      <c r="N10" s="22"/>
      <c r="O10" s="61">
        <f>SUMIFS(Hoja1!$G$1:$G$30,Hoja1!$C$1:$C$30,'TRANS CNEE-3-2021'!C10,Hoja1!$B$1:$B$30,'TRANS CNEE-3-2021'!F10,Hoja1!$D$1:$D$30,'TRANS CNEE-3-2021'!E10)</f>
        <v>3000</v>
      </c>
      <c r="P10" s="62">
        <f>+J10-O10</f>
        <v>0</v>
      </c>
    </row>
    <row r="11" spans="1:16144" s="14" customFormat="1" ht="38.25" x14ac:dyDescent="0.25">
      <c r="B11" s="24">
        <f t="shared" si="0"/>
        <v>5</v>
      </c>
      <c r="C11" s="25">
        <v>171</v>
      </c>
      <c r="D11" s="26" t="s">
        <v>24</v>
      </c>
      <c r="E11" s="27">
        <v>31</v>
      </c>
      <c r="F11" s="24">
        <v>2</v>
      </c>
      <c r="G11" s="28">
        <v>33000</v>
      </c>
      <c r="H11" s="28">
        <v>21243.52</v>
      </c>
      <c r="I11" s="28">
        <v>11756.48</v>
      </c>
      <c r="J11" s="28">
        <v>14000</v>
      </c>
      <c r="K11" s="29"/>
      <c r="L11" s="28">
        <f t="shared" si="1"/>
        <v>25756.48</v>
      </c>
      <c r="M11" s="30" t="s">
        <v>25</v>
      </c>
      <c r="N11" s="22"/>
      <c r="O11" s="61">
        <f>SUMIFS(Hoja1!$G$1:$G$30,Hoja1!$C$1:$C$30,'TRANS CNEE-3-2021'!C11,Hoja1!$B$1:$B$30,'TRANS CNEE-3-2021'!F11,Hoja1!$D$1:$D$30,'TRANS CNEE-3-2021'!E11)</f>
        <v>14000</v>
      </c>
      <c r="P11" s="62">
        <f>+J11-O11</f>
        <v>0</v>
      </c>
    </row>
    <row r="12" spans="1:16144" s="14" customFormat="1" ht="30" x14ac:dyDescent="0.25">
      <c r="B12" s="24">
        <f t="shared" si="0"/>
        <v>6</v>
      </c>
      <c r="C12" s="25">
        <v>174</v>
      </c>
      <c r="D12" s="26" t="s">
        <v>20</v>
      </c>
      <c r="E12" s="27">
        <v>31</v>
      </c>
      <c r="F12" s="24">
        <v>2</v>
      </c>
      <c r="G12" s="28">
        <v>1000</v>
      </c>
      <c r="H12" s="28">
        <v>0</v>
      </c>
      <c r="I12" s="28">
        <v>1000</v>
      </c>
      <c r="J12" s="28">
        <v>7000</v>
      </c>
      <c r="K12" s="29"/>
      <c r="L12" s="28">
        <f t="shared" si="1"/>
        <v>8000</v>
      </c>
      <c r="M12" s="30" t="s">
        <v>26</v>
      </c>
      <c r="N12" s="22"/>
      <c r="O12" s="61">
        <f>SUMIFS(Hoja1!$G$1:$G$30,Hoja1!$C$1:$C$30,'TRANS CNEE-3-2021'!C12,Hoja1!$B$1:$B$30,'TRANS CNEE-3-2021'!F12,Hoja1!$D$1:$D$30,'TRANS CNEE-3-2021'!E12)</f>
        <v>7000</v>
      </c>
      <c r="P12" s="62">
        <f>+J12-O12</f>
        <v>0</v>
      </c>
    </row>
    <row r="13" spans="1:16144" s="14" customFormat="1" ht="38.25" x14ac:dyDescent="0.25">
      <c r="B13" s="24">
        <f t="shared" si="0"/>
        <v>7</v>
      </c>
      <c r="C13" s="25">
        <v>199</v>
      </c>
      <c r="D13" s="26" t="s">
        <v>22</v>
      </c>
      <c r="E13" s="27">
        <v>31</v>
      </c>
      <c r="F13" s="24">
        <v>2</v>
      </c>
      <c r="G13" s="28">
        <v>17600</v>
      </c>
      <c r="H13" s="28">
        <v>833.48</v>
      </c>
      <c r="I13" s="28">
        <v>16766.52</v>
      </c>
      <c r="J13" s="28">
        <v>15000</v>
      </c>
      <c r="K13" s="29"/>
      <c r="L13" s="28">
        <f t="shared" si="1"/>
        <v>31766.52</v>
      </c>
      <c r="M13" s="30" t="s">
        <v>27</v>
      </c>
      <c r="N13" s="22"/>
      <c r="O13" s="61">
        <f>SUMIFS(Hoja1!$G$1:$G$30,Hoja1!$C$1:$C$30,'TRANS CNEE-3-2021'!C13,Hoja1!$B$1:$B$30,'TRANS CNEE-3-2021'!F13,Hoja1!$D$1:$D$30,'TRANS CNEE-3-2021'!E13)</f>
        <v>15000</v>
      </c>
      <c r="P13" s="62">
        <f>+J13-O13</f>
        <v>0</v>
      </c>
    </row>
    <row r="14" spans="1:16144" s="14" customFormat="1" ht="25.5" x14ac:dyDescent="0.25">
      <c r="B14" s="24">
        <f t="shared" si="0"/>
        <v>8</v>
      </c>
      <c r="C14" s="25">
        <v>413</v>
      </c>
      <c r="D14" s="26" t="s">
        <v>28</v>
      </c>
      <c r="E14" s="27">
        <v>32</v>
      </c>
      <c r="F14" s="24">
        <v>2</v>
      </c>
      <c r="G14" s="28">
        <v>160000</v>
      </c>
      <c r="H14" s="28">
        <v>152453.25</v>
      </c>
      <c r="I14" s="28">
        <v>7546.75</v>
      </c>
      <c r="J14" s="28">
        <v>45000</v>
      </c>
      <c r="K14" s="29"/>
      <c r="L14" s="28">
        <f t="shared" si="1"/>
        <v>52546.75</v>
      </c>
      <c r="M14" s="30" t="s">
        <v>29</v>
      </c>
      <c r="N14" s="22"/>
      <c r="O14" s="61">
        <f>SUMIFS(Hoja1!$G$1:$G$30,Hoja1!$C$1:$C$30,'TRANS CNEE-3-2021'!C14,Hoja1!$B$1:$B$30,'TRANS CNEE-3-2021'!F14,Hoja1!$D$1:$D$30,'TRANS CNEE-3-2021'!E14)</f>
        <v>45000</v>
      </c>
      <c r="P14" s="62">
        <f>+J14-O14</f>
        <v>0</v>
      </c>
    </row>
    <row r="15" spans="1:16144" s="14" customFormat="1" ht="30" x14ac:dyDescent="0.25">
      <c r="B15" s="24">
        <f t="shared" si="0"/>
        <v>9</v>
      </c>
      <c r="C15" s="25">
        <v>174</v>
      </c>
      <c r="D15" s="26" t="s">
        <v>20</v>
      </c>
      <c r="E15" s="27">
        <v>31</v>
      </c>
      <c r="F15" s="24">
        <v>3</v>
      </c>
      <c r="G15" s="28">
        <v>1000</v>
      </c>
      <c r="H15" s="28">
        <v>0</v>
      </c>
      <c r="I15" s="28">
        <v>1000</v>
      </c>
      <c r="J15" s="28">
        <v>12000</v>
      </c>
      <c r="K15" s="29"/>
      <c r="L15" s="28">
        <f t="shared" si="1"/>
        <v>13000</v>
      </c>
      <c r="M15" s="30" t="s">
        <v>30</v>
      </c>
      <c r="N15" s="22"/>
      <c r="O15" s="61">
        <f>SUMIFS(Hoja1!$G$1:$G$30,Hoja1!$C$1:$C$30,'TRANS CNEE-3-2021'!C15,Hoja1!$B$1:$B$30,'TRANS CNEE-3-2021'!F15,Hoja1!$D$1:$D$30,'TRANS CNEE-3-2021'!E15)</f>
        <v>12000</v>
      </c>
      <c r="P15" s="62">
        <f>+J15-O15</f>
        <v>0</v>
      </c>
    </row>
    <row r="16" spans="1:16144" s="14" customFormat="1" ht="25.5" x14ac:dyDescent="0.25">
      <c r="B16" s="24">
        <f t="shared" si="0"/>
        <v>10</v>
      </c>
      <c r="C16" s="25">
        <v>199</v>
      </c>
      <c r="D16" s="26" t="s">
        <v>22</v>
      </c>
      <c r="E16" s="27">
        <v>31</v>
      </c>
      <c r="F16" s="24">
        <v>3</v>
      </c>
      <c r="G16" s="28">
        <v>12000</v>
      </c>
      <c r="H16" s="28">
        <v>5624.12</v>
      </c>
      <c r="I16" s="28">
        <v>6375.88</v>
      </c>
      <c r="J16" s="28">
        <v>27000</v>
      </c>
      <c r="K16" s="29"/>
      <c r="L16" s="28">
        <f t="shared" si="1"/>
        <v>33375.879999999997</v>
      </c>
      <c r="M16" s="30" t="s">
        <v>31</v>
      </c>
      <c r="N16" s="22"/>
      <c r="O16" s="61">
        <f>SUMIFS(Hoja1!$G$1:$G$30,Hoja1!$C$1:$C$30,'TRANS CNEE-3-2021'!C16,Hoja1!$B$1:$B$30,'TRANS CNEE-3-2021'!F16,Hoja1!$D$1:$D$30,'TRANS CNEE-3-2021'!E16)</f>
        <v>27000</v>
      </c>
      <c r="P16" s="62">
        <f>+J16-O16</f>
        <v>0</v>
      </c>
    </row>
    <row r="17" spans="2:16" s="14" customFormat="1" ht="30" x14ac:dyDescent="0.25">
      <c r="B17" s="24">
        <f t="shared" si="0"/>
        <v>11</v>
      </c>
      <c r="C17" s="32">
        <v>171</v>
      </c>
      <c r="D17" s="33" t="s">
        <v>24</v>
      </c>
      <c r="E17" s="34">
        <v>31</v>
      </c>
      <c r="F17" s="35">
        <v>4</v>
      </c>
      <c r="G17" s="36">
        <v>78000</v>
      </c>
      <c r="H17" s="36">
        <v>48776.11</v>
      </c>
      <c r="I17" s="36">
        <v>29223.89</v>
      </c>
      <c r="J17" s="36">
        <v>22000</v>
      </c>
      <c r="K17" s="37"/>
      <c r="L17" s="28">
        <f t="shared" si="1"/>
        <v>51223.89</v>
      </c>
      <c r="M17" s="38" t="s">
        <v>32</v>
      </c>
      <c r="N17" s="22"/>
      <c r="O17" s="61">
        <f>SUMIFS(Hoja1!$G$1:$G$30,Hoja1!$C$1:$C$30,'TRANS CNEE-3-2021'!C17,Hoja1!$B$1:$B$30,'TRANS CNEE-3-2021'!F17,Hoja1!$D$1:$D$30,'TRANS CNEE-3-2021'!E17)</f>
        <v>22000</v>
      </c>
      <c r="P17" s="62">
        <f>+J17-O17</f>
        <v>0</v>
      </c>
    </row>
    <row r="18" spans="2:16" s="14" customFormat="1" ht="30" x14ac:dyDescent="0.25">
      <c r="B18" s="24">
        <f t="shared" si="0"/>
        <v>12</v>
      </c>
      <c r="C18" s="32">
        <v>174</v>
      </c>
      <c r="D18" s="33" t="s">
        <v>20</v>
      </c>
      <c r="E18" s="34">
        <v>31</v>
      </c>
      <c r="F18" s="35">
        <v>4</v>
      </c>
      <c r="G18" s="36">
        <v>1000</v>
      </c>
      <c r="H18" s="36">
        <v>0</v>
      </c>
      <c r="I18" s="36">
        <v>1000</v>
      </c>
      <c r="J18" s="36">
        <v>10000</v>
      </c>
      <c r="K18" s="37"/>
      <c r="L18" s="28">
        <f t="shared" si="1"/>
        <v>11000</v>
      </c>
      <c r="M18" s="38" t="s">
        <v>33</v>
      </c>
      <c r="N18" s="22"/>
      <c r="O18" s="61">
        <f>SUMIFS(Hoja1!$G$1:$G$30,Hoja1!$C$1:$C$30,'TRANS CNEE-3-2021'!C18,Hoja1!$B$1:$B$30,'TRANS CNEE-3-2021'!F18,Hoja1!$D$1:$D$30,'TRANS CNEE-3-2021'!E18)</f>
        <v>10000</v>
      </c>
      <c r="P18" s="62">
        <f>+J18-O18</f>
        <v>0</v>
      </c>
    </row>
    <row r="19" spans="2:16" s="14" customFormat="1" ht="25.5" x14ac:dyDescent="0.25">
      <c r="B19" s="24">
        <f t="shared" si="0"/>
        <v>13</v>
      </c>
      <c r="C19" s="32">
        <v>199</v>
      </c>
      <c r="D19" s="33" t="s">
        <v>22</v>
      </c>
      <c r="E19" s="34">
        <v>31</v>
      </c>
      <c r="F19" s="35">
        <v>4</v>
      </c>
      <c r="G19" s="36">
        <v>25000</v>
      </c>
      <c r="H19" s="36">
        <v>14345.69</v>
      </c>
      <c r="I19" s="36">
        <v>10654.31</v>
      </c>
      <c r="J19" s="36">
        <v>15000</v>
      </c>
      <c r="K19" s="37"/>
      <c r="L19" s="28">
        <f t="shared" si="1"/>
        <v>25654.309999999998</v>
      </c>
      <c r="M19" s="38" t="s">
        <v>34</v>
      </c>
      <c r="N19" s="22"/>
      <c r="O19" s="61">
        <f>SUMIFS(Hoja1!$G$1:$G$30,Hoja1!$C$1:$C$30,'TRANS CNEE-3-2021'!C19,Hoja1!$B$1:$B$30,'TRANS CNEE-3-2021'!F19,Hoja1!$D$1:$D$30,'TRANS CNEE-3-2021'!E19)</f>
        <v>15000</v>
      </c>
      <c r="P19" s="62">
        <f>+J19-O19</f>
        <v>0</v>
      </c>
    </row>
    <row r="20" spans="2:16" s="14" customFormat="1" ht="25.5" x14ac:dyDescent="0.25">
      <c r="B20" s="24">
        <f t="shared" si="0"/>
        <v>14</v>
      </c>
      <c r="C20" s="32">
        <v>299</v>
      </c>
      <c r="D20" s="33" t="s">
        <v>35</v>
      </c>
      <c r="E20" s="34">
        <v>31</v>
      </c>
      <c r="F20" s="35">
        <v>4</v>
      </c>
      <c r="G20" s="36">
        <v>500</v>
      </c>
      <c r="H20" s="36">
        <v>451.4</v>
      </c>
      <c r="I20" s="36">
        <v>48.6</v>
      </c>
      <c r="J20" s="36">
        <v>1000</v>
      </c>
      <c r="K20" s="37"/>
      <c r="L20" s="28">
        <f t="shared" si="1"/>
        <v>1048.5999999999999</v>
      </c>
      <c r="M20" s="30" t="s">
        <v>36</v>
      </c>
      <c r="N20" s="22"/>
      <c r="O20" s="61">
        <f>SUMIFS(Hoja1!$G$1:$G$30,Hoja1!$C$1:$C$30,'TRANS CNEE-3-2021'!C20,Hoja1!$B$1:$B$30,'TRANS CNEE-3-2021'!F20,Hoja1!$D$1:$D$30,'TRANS CNEE-3-2021'!E20)</f>
        <v>1000</v>
      </c>
      <c r="P20" s="62">
        <f>+J20-O20</f>
        <v>0</v>
      </c>
    </row>
    <row r="21" spans="2:16" s="14" customFormat="1" ht="30" x14ac:dyDescent="0.25">
      <c r="B21" s="24">
        <f t="shared" si="0"/>
        <v>15</v>
      </c>
      <c r="C21" s="32">
        <v>162</v>
      </c>
      <c r="D21" s="33" t="s">
        <v>16</v>
      </c>
      <c r="E21" s="34">
        <v>31</v>
      </c>
      <c r="F21" s="35">
        <v>7</v>
      </c>
      <c r="G21" s="36">
        <v>1000</v>
      </c>
      <c r="H21" s="36">
        <v>0</v>
      </c>
      <c r="I21" s="36">
        <v>1000</v>
      </c>
      <c r="J21" s="36">
        <v>1000</v>
      </c>
      <c r="K21" s="37"/>
      <c r="L21" s="28">
        <f t="shared" si="1"/>
        <v>2000</v>
      </c>
      <c r="M21" s="38" t="s">
        <v>37</v>
      </c>
      <c r="N21" s="22"/>
      <c r="O21" s="61">
        <f>SUMIFS(Hoja1!$G$1:$G$30,Hoja1!$C$1:$C$30,'TRANS CNEE-3-2021'!C21,Hoja1!$B$1:$B$30,'TRANS CNEE-3-2021'!F21,Hoja1!$D$1:$D$30,'TRANS CNEE-3-2021'!E21)</f>
        <v>1000</v>
      </c>
      <c r="P21" s="62">
        <f>+J21-O21</f>
        <v>0</v>
      </c>
    </row>
    <row r="22" spans="2:16" s="14" customFormat="1" ht="25.5" x14ac:dyDescent="0.25">
      <c r="B22" s="24">
        <f t="shared" si="0"/>
        <v>16</v>
      </c>
      <c r="C22" s="32">
        <v>199</v>
      </c>
      <c r="D22" s="33" t="s">
        <v>22</v>
      </c>
      <c r="E22" s="34">
        <v>31</v>
      </c>
      <c r="F22" s="35">
        <v>7</v>
      </c>
      <c r="G22" s="36">
        <v>25000</v>
      </c>
      <c r="H22" s="36">
        <v>13485.08</v>
      </c>
      <c r="I22" s="36">
        <v>11514.92</v>
      </c>
      <c r="J22" s="36">
        <v>12000</v>
      </c>
      <c r="K22" s="37"/>
      <c r="L22" s="28">
        <f t="shared" si="1"/>
        <v>23514.92</v>
      </c>
      <c r="M22" s="38" t="s">
        <v>38</v>
      </c>
      <c r="N22" s="22"/>
      <c r="O22" s="61">
        <f>SUMIFS(Hoja1!$G$1:$G$30,Hoja1!$C$1:$C$30,'TRANS CNEE-3-2021'!C22,Hoja1!$B$1:$B$30,'TRANS CNEE-3-2021'!F22,Hoja1!$D$1:$D$30,'TRANS CNEE-3-2021'!E22)</f>
        <v>12000</v>
      </c>
      <c r="P22" s="62">
        <f>+J22-O22</f>
        <v>0</v>
      </c>
    </row>
    <row r="23" spans="2:16" s="14" customFormat="1" ht="30" x14ac:dyDescent="0.25">
      <c r="B23" s="24">
        <f t="shared" si="0"/>
        <v>17</v>
      </c>
      <c r="C23" s="32">
        <v>169</v>
      </c>
      <c r="D23" s="33" t="s">
        <v>18</v>
      </c>
      <c r="E23" s="34">
        <v>31</v>
      </c>
      <c r="F23" s="35">
        <v>8</v>
      </c>
      <c r="G23" s="36">
        <v>5000</v>
      </c>
      <c r="H23" s="36">
        <v>1417.41</v>
      </c>
      <c r="I23" s="36">
        <v>3582.59</v>
      </c>
      <c r="J23" s="36">
        <v>20000</v>
      </c>
      <c r="K23" s="37"/>
      <c r="L23" s="28">
        <f t="shared" si="1"/>
        <v>23582.59</v>
      </c>
      <c r="M23" s="38" t="s">
        <v>39</v>
      </c>
      <c r="N23" s="22"/>
      <c r="O23" s="61">
        <f>SUMIFS(Hoja1!$G$1:$G$30,Hoja1!$C$1:$C$30,'TRANS CNEE-3-2021'!C23,Hoja1!$B$1:$B$30,'TRANS CNEE-3-2021'!F23,Hoja1!$D$1:$D$30,'TRANS CNEE-3-2021'!E23)</f>
        <v>20000</v>
      </c>
      <c r="P23" s="62">
        <f>+J23-O23</f>
        <v>0</v>
      </c>
    </row>
    <row r="24" spans="2:16" s="14" customFormat="1" ht="30" x14ac:dyDescent="0.25">
      <c r="B24" s="24">
        <f t="shared" si="0"/>
        <v>18</v>
      </c>
      <c r="C24" s="32">
        <v>174</v>
      </c>
      <c r="D24" s="33" t="s">
        <v>20</v>
      </c>
      <c r="E24" s="34">
        <v>31</v>
      </c>
      <c r="F24" s="35">
        <v>8</v>
      </c>
      <c r="G24" s="36">
        <v>9000</v>
      </c>
      <c r="H24" s="36">
        <v>2812.5</v>
      </c>
      <c r="I24" s="36">
        <v>6187.5</v>
      </c>
      <c r="J24" s="36">
        <v>11000</v>
      </c>
      <c r="K24" s="37"/>
      <c r="L24" s="28">
        <f t="shared" si="1"/>
        <v>17187.5</v>
      </c>
      <c r="M24" s="38" t="s">
        <v>40</v>
      </c>
      <c r="N24" s="22"/>
      <c r="O24" s="61">
        <f>SUMIFS(Hoja1!$G$1:$G$30,Hoja1!$C$1:$C$30,'TRANS CNEE-3-2021'!C24,Hoja1!$B$1:$B$30,'TRANS CNEE-3-2021'!F24,Hoja1!$D$1:$D$30,'TRANS CNEE-3-2021'!E24)</f>
        <v>11000</v>
      </c>
      <c r="P24" s="62">
        <f>+J24-O24</f>
        <v>0</v>
      </c>
    </row>
    <row r="25" spans="2:16" s="14" customFormat="1" ht="25.5" x14ac:dyDescent="0.25">
      <c r="B25" s="24">
        <f t="shared" si="0"/>
        <v>19</v>
      </c>
      <c r="C25" s="32">
        <v>182</v>
      </c>
      <c r="D25" s="33" t="s">
        <v>41</v>
      </c>
      <c r="E25" s="34">
        <v>31</v>
      </c>
      <c r="F25" s="35">
        <v>8</v>
      </c>
      <c r="G25" s="36">
        <v>0</v>
      </c>
      <c r="H25" s="36">
        <v>0</v>
      </c>
      <c r="I25" s="36">
        <v>0</v>
      </c>
      <c r="J25" s="36">
        <v>2000</v>
      </c>
      <c r="K25" s="37"/>
      <c r="L25" s="28">
        <f t="shared" si="1"/>
        <v>2000</v>
      </c>
      <c r="M25" s="38" t="s">
        <v>42</v>
      </c>
      <c r="N25" s="22"/>
      <c r="O25" s="61">
        <f>SUMIFS(Hoja1!$G$1:$G$30,Hoja1!$C$1:$C$30,'TRANS CNEE-3-2021'!C25,Hoja1!$B$1:$B$30,'TRANS CNEE-3-2021'!F25,Hoja1!$D$1:$D$30,'TRANS CNEE-3-2021'!E25)</f>
        <v>2000</v>
      </c>
      <c r="P25" s="62">
        <f>+J25-O25</f>
        <v>0</v>
      </c>
    </row>
    <row r="26" spans="2:16" s="14" customFormat="1" ht="25.5" x14ac:dyDescent="0.25">
      <c r="B26" s="24">
        <f t="shared" si="0"/>
        <v>20</v>
      </c>
      <c r="C26" s="32">
        <v>185</v>
      </c>
      <c r="D26" s="33" t="s">
        <v>43</v>
      </c>
      <c r="E26" s="34">
        <v>31</v>
      </c>
      <c r="F26" s="35">
        <v>8</v>
      </c>
      <c r="G26" s="36">
        <v>14000</v>
      </c>
      <c r="H26" s="36">
        <v>9800</v>
      </c>
      <c r="I26" s="36">
        <v>4200</v>
      </c>
      <c r="J26" s="36">
        <v>11000</v>
      </c>
      <c r="K26" s="37"/>
      <c r="L26" s="28">
        <f t="shared" si="1"/>
        <v>15200</v>
      </c>
      <c r="M26" s="38" t="s">
        <v>44</v>
      </c>
      <c r="N26" s="22"/>
      <c r="O26" s="61">
        <f>SUMIFS(Hoja1!$G$1:$G$30,Hoja1!$C$1:$C$30,'TRANS CNEE-3-2021'!C26,Hoja1!$B$1:$B$30,'TRANS CNEE-3-2021'!F26,Hoja1!$D$1:$D$30,'TRANS CNEE-3-2021'!E26)</f>
        <v>11000</v>
      </c>
      <c r="P26" s="62">
        <f>+J26-O26</f>
        <v>0</v>
      </c>
    </row>
    <row r="27" spans="2:16" s="14" customFormat="1" ht="25.5" x14ac:dyDescent="0.25">
      <c r="B27" s="24">
        <f t="shared" si="0"/>
        <v>21</v>
      </c>
      <c r="C27" s="32">
        <v>199</v>
      </c>
      <c r="D27" s="33" t="s">
        <v>22</v>
      </c>
      <c r="E27" s="34">
        <v>31</v>
      </c>
      <c r="F27" s="35">
        <v>8</v>
      </c>
      <c r="G27" s="36">
        <v>216200</v>
      </c>
      <c r="H27" s="36">
        <v>90078.7</v>
      </c>
      <c r="I27" s="36">
        <v>126121.3</v>
      </c>
      <c r="J27" s="36">
        <v>60000</v>
      </c>
      <c r="K27" s="37"/>
      <c r="L27" s="28">
        <f t="shared" si="1"/>
        <v>186121.3</v>
      </c>
      <c r="M27" s="38" t="s">
        <v>45</v>
      </c>
      <c r="N27" s="22"/>
      <c r="O27" s="61">
        <f>SUMIFS(Hoja1!$G$1:$G$30,Hoja1!$C$1:$C$30,'TRANS CNEE-3-2021'!C27,Hoja1!$B$1:$B$30,'TRANS CNEE-3-2021'!F27,Hoja1!$D$1:$D$30,'TRANS CNEE-3-2021'!E27)</f>
        <v>60000</v>
      </c>
      <c r="P27" s="62">
        <f>+J27-O27</f>
        <v>0</v>
      </c>
    </row>
    <row r="28" spans="2:16" s="14" customFormat="1" ht="25.5" x14ac:dyDescent="0.25">
      <c r="B28" s="24">
        <f t="shared" si="0"/>
        <v>22</v>
      </c>
      <c r="C28" s="32">
        <v>22</v>
      </c>
      <c r="D28" s="33" t="s">
        <v>46</v>
      </c>
      <c r="E28" s="34">
        <v>31</v>
      </c>
      <c r="F28" s="35">
        <v>9</v>
      </c>
      <c r="G28" s="36">
        <v>309600</v>
      </c>
      <c r="H28" s="36">
        <v>180600</v>
      </c>
      <c r="I28" s="36">
        <v>129000</v>
      </c>
      <c r="J28" s="36">
        <v>65000</v>
      </c>
      <c r="K28" s="37"/>
      <c r="L28" s="28">
        <f t="shared" si="1"/>
        <v>194000</v>
      </c>
      <c r="M28" s="38" t="s">
        <v>47</v>
      </c>
      <c r="N28" s="22"/>
      <c r="O28" s="61">
        <f>SUMIFS(Hoja1!$G$1:$G$30,Hoja1!$C$1:$C$30,'TRANS CNEE-3-2021'!C28,Hoja1!$B$1:$B$30,'TRANS CNEE-3-2021'!F28,Hoja1!$D$1:$D$30,'TRANS CNEE-3-2021'!E28)</f>
        <v>65000</v>
      </c>
      <c r="P28" s="62">
        <f>+J28-O28</f>
        <v>0</v>
      </c>
    </row>
    <row r="29" spans="2:16" s="14" customFormat="1" ht="30" x14ac:dyDescent="0.25">
      <c r="B29" s="24">
        <f t="shared" si="0"/>
        <v>23</v>
      </c>
      <c r="C29" s="32">
        <v>27</v>
      </c>
      <c r="D29" s="33" t="s">
        <v>48</v>
      </c>
      <c r="E29" s="34">
        <v>31</v>
      </c>
      <c r="F29" s="35">
        <v>9</v>
      </c>
      <c r="G29" s="36">
        <v>6000</v>
      </c>
      <c r="H29" s="36">
        <v>3500</v>
      </c>
      <c r="I29" s="36">
        <v>2500</v>
      </c>
      <c r="J29" s="36">
        <v>1250</v>
      </c>
      <c r="K29" s="37"/>
      <c r="L29" s="28">
        <f t="shared" si="1"/>
        <v>3750</v>
      </c>
      <c r="M29" s="38" t="s">
        <v>49</v>
      </c>
      <c r="N29" s="22"/>
      <c r="O29" s="61">
        <f>SUMIFS(Hoja1!$G$1:$G$30,Hoja1!$C$1:$C$30,'TRANS CNEE-3-2021'!C29,Hoja1!$B$1:$B$30,'TRANS CNEE-3-2021'!F29,Hoja1!$D$1:$D$30,'TRANS CNEE-3-2021'!E29)</f>
        <v>1250</v>
      </c>
      <c r="P29" s="62">
        <f t="shared" ref="P8:P36" si="2">+J29-O29</f>
        <v>0</v>
      </c>
    </row>
    <row r="30" spans="2:16" s="14" customFormat="1" ht="25.5" x14ac:dyDescent="0.25">
      <c r="B30" s="24">
        <f t="shared" si="0"/>
        <v>24</v>
      </c>
      <c r="C30" s="32">
        <v>51</v>
      </c>
      <c r="D30" s="33" t="s">
        <v>50</v>
      </c>
      <c r="E30" s="34">
        <v>31</v>
      </c>
      <c r="F30" s="35">
        <v>9</v>
      </c>
      <c r="G30" s="36">
        <v>35574</v>
      </c>
      <c r="H30" s="36">
        <v>19550.09</v>
      </c>
      <c r="I30" s="36">
        <v>16023.91</v>
      </c>
      <c r="J30" s="36">
        <v>6000</v>
      </c>
      <c r="K30" s="37"/>
      <c r="L30" s="28">
        <f t="shared" si="1"/>
        <v>22023.91</v>
      </c>
      <c r="M30" s="38" t="s">
        <v>51</v>
      </c>
      <c r="N30" s="22"/>
      <c r="O30" s="61">
        <f>SUMIFS(Hoja1!$G$1:$G$30,Hoja1!$C$1:$C$30,'TRANS CNEE-3-2021'!C30,Hoja1!$B$1:$B$30,'TRANS CNEE-3-2021'!F30,Hoja1!$D$1:$D$30,'TRANS CNEE-3-2021'!E30)</f>
        <v>6000</v>
      </c>
      <c r="P30" s="62">
        <f t="shared" si="2"/>
        <v>0</v>
      </c>
    </row>
    <row r="31" spans="2:16" s="14" customFormat="1" ht="25.5" x14ac:dyDescent="0.25">
      <c r="B31" s="24">
        <f t="shared" si="0"/>
        <v>25</v>
      </c>
      <c r="C31" s="32">
        <v>191</v>
      </c>
      <c r="D31" s="33" t="s">
        <v>52</v>
      </c>
      <c r="E31" s="34">
        <v>31</v>
      </c>
      <c r="F31" s="35">
        <v>9</v>
      </c>
      <c r="G31" s="36">
        <v>18000</v>
      </c>
      <c r="H31" s="36">
        <v>11359.16</v>
      </c>
      <c r="I31" s="36">
        <v>6640.84</v>
      </c>
      <c r="J31" s="36">
        <v>2500</v>
      </c>
      <c r="K31" s="37"/>
      <c r="L31" s="28">
        <f t="shared" si="1"/>
        <v>9140.84</v>
      </c>
      <c r="M31" s="38" t="s">
        <v>53</v>
      </c>
      <c r="N31" s="22"/>
      <c r="O31" s="61">
        <f>SUMIFS(Hoja1!$G$1:$G$30,Hoja1!$C$1:$C$30,'TRANS CNEE-3-2021'!C31,Hoja1!$B$1:$B$30,'TRANS CNEE-3-2021'!F31,Hoja1!$D$1:$D$30,'TRANS CNEE-3-2021'!E31)</f>
        <v>2500</v>
      </c>
      <c r="P31" s="62">
        <f t="shared" si="2"/>
        <v>0</v>
      </c>
    </row>
    <row r="32" spans="2:16" s="14" customFormat="1" ht="25.5" x14ac:dyDescent="0.25">
      <c r="B32" s="24">
        <f t="shared" si="0"/>
        <v>26</v>
      </c>
      <c r="C32" s="32">
        <v>199</v>
      </c>
      <c r="D32" s="33" t="s">
        <v>22</v>
      </c>
      <c r="E32" s="34">
        <v>31</v>
      </c>
      <c r="F32" s="35">
        <v>9</v>
      </c>
      <c r="G32" s="36">
        <v>17200</v>
      </c>
      <c r="H32" s="36">
        <v>6912.36</v>
      </c>
      <c r="I32" s="36">
        <v>10287.64</v>
      </c>
      <c r="J32" s="36">
        <v>4000</v>
      </c>
      <c r="K32" s="37"/>
      <c r="L32" s="28">
        <f t="shared" si="1"/>
        <v>14287.64</v>
      </c>
      <c r="M32" s="38" t="s">
        <v>54</v>
      </c>
      <c r="N32" s="22"/>
      <c r="O32" s="61">
        <f>SUMIFS(Hoja1!$G$1:$G$30,Hoja1!$C$1:$C$30,'TRANS CNEE-3-2021'!C32,Hoja1!$B$1:$B$30,'TRANS CNEE-3-2021'!F32,Hoja1!$D$1:$D$30,'TRANS CNEE-3-2021'!E32)</f>
        <v>4000</v>
      </c>
      <c r="P32" s="62">
        <f t="shared" si="2"/>
        <v>0</v>
      </c>
    </row>
    <row r="33" spans="2:16" s="14" customFormat="1" x14ac:dyDescent="0.25">
      <c r="B33" s="24">
        <f t="shared" si="0"/>
        <v>27</v>
      </c>
      <c r="C33" s="32">
        <v>191</v>
      </c>
      <c r="D33" s="33" t="s">
        <v>52</v>
      </c>
      <c r="E33" s="34">
        <v>31</v>
      </c>
      <c r="F33" s="35">
        <v>11</v>
      </c>
      <c r="G33" s="36">
        <v>53000</v>
      </c>
      <c r="H33" s="36">
        <v>34890.339999999997</v>
      </c>
      <c r="I33" s="36">
        <v>18109.66</v>
      </c>
      <c r="J33" s="36">
        <v>6000</v>
      </c>
      <c r="K33" s="37"/>
      <c r="L33" s="28">
        <f t="shared" si="1"/>
        <v>24109.66</v>
      </c>
      <c r="M33" s="38" t="s">
        <v>55</v>
      </c>
      <c r="N33" s="22"/>
      <c r="O33" s="61">
        <f>SUMIFS(Hoja1!$G$1:$G$30,Hoja1!$C$1:$C$30,'TRANS CNEE-3-2021'!C33,Hoja1!$B$1:$B$30,'TRANS CNEE-3-2021'!F33,Hoja1!$D$1:$D$30,'TRANS CNEE-3-2021'!E33)</f>
        <v>6000</v>
      </c>
      <c r="P33" s="62">
        <f t="shared" si="2"/>
        <v>0</v>
      </c>
    </row>
    <row r="34" spans="2:16" s="14" customFormat="1" x14ac:dyDescent="0.25">
      <c r="B34" s="24">
        <f t="shared" si="0"/>
        <v>28</v>
      </c>
      <c r="C34" s="32">
        <v>199</v>
      </c>
      <c r="D34" s="33" t="s">
        <v>22</v>
      </c>
      <c r="E34" s="34">
        <v>31</v>
      </c>
      <c r="F34" s="35">
        <v>11</v>
      </c>
      <c r="G34" s="36">
        <v>30000</v>
      </c>
      <c r="H34" s="36">
        <v>26095.29</v>
      </c>
      <c r="I34" s="36">
        <v>3904.71</v>
      </c>
      <c r="J34" s="36">
        <v>4000</v>
      </c>
      <c r="K34" s="37"/>
      <c r="L34" s="28">
        <f t="shared" si="1"/>
        <v>7904.71</v>
      </c>
      <c r="M34" s="38" t="s">
        <v>56</v>
      </c>
      <c r="N34" s="22"/>
      <c r="O34" s="61">
        <f>SUMIFS(Hoja1!$G$1:$G$30,Hoja1!$C$1:$C$30,'TRANS CNEE-3-2021'!C34,Hoja1!$B$1:$B$30,'TRANS CNEE-3-2021'!F34,Hoja1!$D$1:$D$30,'TRANS CNEE-3-2021'!E34)</f>
        <v>4000</v>
      </c>
      <c r="P34" s="62">
        <f t="shared" si="2"/>
        <v>0</v>
      </c>
    </row>
    <row r="35" spans="2:16" s="14" customFormat="1" ht="25.5" x14ac:dyDescent="0.25">
      <c r="B35" s="24">
        <f t="shared" si="0"/>
        <v>29</v>
      </c>
      <c r="C35" s="32">
        <v>267</v>
      </c>
      <c r="D35" s="33" t="s">
        <v>57</v>
      </c>
      <c r="E35" s="34">
        <v>31</v>
      </c>
      <c r="F35" s="35">
        <v>12</v>
      </c>
      <c r="G35" s="36">
        <v>2000</v>
      </c>
      <c r="H35" s="36">
        <v>1830.36</v>
      </c>
      <c r="I35" s="36">
        <v>169.64</v>
      </c>
      <c r="J35" s="36">
        <v>2500</v>
      </c>
      <c r="K35" s="37"/>
      <c r="L35" s="28">
        <f t="shared" si="1"/>
        <v>2669.64</v>
      </c>
      <c r="M35" s="38" t="s">
        <v>58</v>
      </c>
      <c r="N35" s="22"/>
      <c r="O35" s="61">
        <f>SUMIFS(Hoja1!$G$1:$G$30,Hoja1!$C$1:$C$30,'TRANS CNEE-3-2021'!C35,Hoja1!$B$1:$B$30,'TRANS CNEE-3-2021'!F35,Hoja1!$D$1:$D$30,'TRANS CNEE-3-2021'!E35)</f>
        <v>2500</v>
      </c>
      <c r="P35" s="62">
        <f t="shared" si="2"/>
        <v>0</v>
      </c>
    </row>
    <row r="36" spans="2:16" s="14" customFormat="1" ht="46.5" customHeight="1" x14ac:dyDescent="0.25">
      <c r="B36" s="24">
        <f t="shared" si="0"/>
        <v>30</v>
      </c>
      <c r="C36" s="32">
        <v>913</v>
      </c>
      <c r="D36" s="33" t="s">
        <v>59</v>
      </c>
      <c r="E36" s="35">
        <v>32</v>
      </c>
      <c r="F36" s="35">
        <v>7</v>
      </c>
      <c r="G36" s="36">
        <v>4239750</v>
      </c>
      <c r="H36" s="36">
        <v>724413.16</v>
      </c>
      <c r="I36" s="36">
        <v>3515336.84</v>
      </c>
      <c r="J36" s="36"/>
      <c r="K36" s="37">
        <v>398750</v>
      </c>
      <c r="L36" s="28">
        <f t="shared" si="1"/>
        <v>3116586.84</v>
      </c>
      <c r="M36" s="39" t="s">
        <v>60</v>
      </c>
      <c r="N36" s="22"/>
      <c r="O36" s="61">
        <f>-SUMIFS(Hoja1!$G$1:$G$30,Hoja1!$C$1:$C$30,'TRANS CNEE-3-2021'!C36,Hoja1!$B$1:$B$30,'TRANS CNEE-3-2021'!F36,Hoja1!$D$1:$D$30,'TRANS CNEE-3-2021'!E36)</f>
        <v>398750</v>
      </c>
      <c r="P36" s="62">
        <f>+K36-O36</f>
        <v>0</v>
      </c>
    </row>
    <row r="37" spans="2:16" ht="15.75" customHeight="1" thickBot="1" x14ac:dyDescent="0.3">
      <c r="B37" s="40"/>
      <c r="C37" s="41"/>
      <c r="D37" s="42" t="s">
        <v>61</v>
      </c>
      <c r="E37" s="41"/>
      <c r="F37" s="41"/>
      <c r="G37" s="43"/>
      <c r="H37" s="44"/>
      <c r="I37" s="45"/>
      <c r="J37" s="46">
        <f>ROUND(SUM(J7:J36),2)</f>
        <v>398750</v>
      </c>
      <c r="K37" s="46">
        <f>ROUND(SUM(K7:K36),2)</f>
        <v>398750</v>
      </c>
      <c r="L37" s="47" t="s">
        <v>62</v>
      </c>
      <c r="M37" s="48"/>
    </row>
    <row r="38" spans="2:16" x14ac:dyDescent="0.25">
      <c r="J38" s="49"/>
      <c r="K38" s="50">
        <f>+J37-K37</f>
        <v>0</v>
      </c>
    </row>
    <row r="41" spans="2:16" x14ac:dyDescent="0.25">
      <c r="J41" s="51">
        <f>SUBTOTAL(9,$J$7:$J$36)</f>
        <v>398750</v>
      </c>
      <c r="K41" s="51">
        <f>SUBTOTAL(9,$K$7:$K$36)</f>
        <v>398750</v>
      </c>
    </row>
    <row r="43" spans="2:16" x14ac:dyDescent="0.25">
      <c r="J43" s="51">
        <f>+J41-K41</f>
        <v>0</v>
      </c>
    </row>
    <row r="44" spans="2:16" x14ac:dyDescent="0.25">
      <c r="M44" s="3">
        <v>0</v>
      </c>
    </row>
  </sheetData>
  <autoFilter ref="B6:M38"/>
  <mergeCells count="4">
    <mergeCell ref="B2:M2"/>
    <mergeCell ref="B3:M3"/>
    <mergeCell ref="G5:I5"/>
    <mergeCell ref="J5:K5"/>
  </mergeCells>
  <pageMargins left="0" right="0" top="0.15748031496062992" bottom="0.15748031496062992" header="0.31496062992125984" footer="0.31496062992125984"/>
  <pageSetup paperSize="9" scale="5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25" sqref="F25"/>
    </sheetView>
  </sheetViews>
  <sheetFormatPr baseColWidth="10" defaultRowHeight="15.75" x14ac:dyDescent="0.25"/>
  <cols>
    <col min="5" max="5" width="21.75" customWidth="1"/>
    <col min="6" max="6" width="35.375" customWidth="1"/>
  </cols>
  <sheetData>
    <row r="1" spans="1:9" x14ac:dyDescent="0.25">
      <c r="A1" s="60">
        <v>11</v>
      </c>
      <c r="B1" s="60">
        <v>3</v>
      </c>
      <c r="C1" s="60">
        <v>174</v>
      </c>
      <c r="D1" s="60">
        <v>31</v>
      </c>
      <c r="E1" s="58" t="s">
        <v>63</v>
      </c>
      <c r="F1" s="58" t="s">
        <v>64</v>
      </c>
      <c r="G1" s="59">
        <v>12000</v>
      </c>
      <c r="H1" s="63">
        <f>SUMIFS('TRANS CNEE-3-2021'!$J$7:$J$36,'TRANS CNEE-3-2021'!$C$7:$C$36,Hoja1!C1,'TRANS CNEE-3-2021'!$F$7:$F$36,Hoja1!B1,'TRANS CNEE-3-2021'!$E$7:$E$36,Hoja1!D1)</f>
        <v>12000</v>
      </c>
      <c r="I1" s="64">
        <f>+G1-H1</f>
        <v>0</v>
      </c>
    </row>
    <row r="2" spans="1:9" x14ac:dyDescent="0.25">
      <c r="A2" s="60">
        <v>11</v>
      </c>
      <c r="B2" s="60">
        <v>3</v>
      </c>
      <c r="C2" s="60">
        <v>199</v>
      </c>
      <c r="D2" s="60">
        <v>31</v>
      </c>
      <c r="E2" s="58" t="s">
        <v>63</v>
      </c>
      <c r="F2" s="58" t="s">
        <v>64</v>
      </c>
      <c r="G2" s="59">
        <v>27000</v>
      </c>
      <c r="H2" s="63">
        <f>SUMIFS('TRANS CNEE-3-2021'!$J$7:$J$36,'TRANS CNEE-3-2021'!$C$7:$C$36,Hoja1!C2,'TRANS CNEE-3-2021'!$F$7:$F$36,Hoja1!B2,'TRANS CNEE-3-2021'!$E$7:$E$36,Hoja1!D2)</f>
        <v>27000</v>
      </c>
      <c r="I2" s="64">
        <f>+G2-H2</f>
        <v>0</v>
      </c>
    </row>
    <row r="3" spans="1:9" x14ac:dyDescent="0.25">
      <c r="A3" s="60">
        <v>12</v>
      </c>
      <c r="B3" s="60">
        <v>1</v>
      </c>
      <c r="C3" s="60">
        <v>162</v>
      </c>
      <c r="D3" s="60">
        <v>31</v>
      </c>
      <c r="E3" s="58" t="s">
        <v>65</v>
      </c>
      <c r="F3" s="58" t="s">
        <v>66</v>
      </c>
      <c r="G3" s="59">
        <v>4500</v>
      </c>
      <c r="H3" s="63">
        <f>SUMIFS('TRANS CNEE-3-2021'!$J$7:$J$36,'TRANS CNEE-3-2021'!$C$7:$C$36,Hoja1!C3,'TRANS CNEE-3-2021'!$F$7:$F$36,Hoja1!B3,'TRANS CNEE-3-2021'!$E$7:$E$36,Hoja1!D3)</f>
        <v>4500</v>
      </c>
      <c r="I3" s="64">
        <f>+G3-H3</f>
        <v>0</v>
      </c>
    </row>
    <row r="4" spans="1:9" x14ac:dyDescent="0.25">
      <c r="A4" s="60">
        <v>12</v>
      </c>
      <c r="B4" s="60">
        <v>1</v>
      </c>
      <c r="C4" s="60">
        <v>169</v>
      </c>
      <c r="D4" s="60">
        <v>31</v>
      </c>
      <c r="E4" s="58" t="s">
        <v>65</v>
      </c>
      <c r="F4" s="58" t="s">
        <v>66</v>
      </c>
      <c r="G4" s="59">
        <v>5000</v>
      </c>
      <c r="H4" s="63">
        <f>SUMIFS('TRANS CNEE-3-2021'!$J$7:$J$36,'TRANS CNEE-3-2021'!$C$7:$C$36,Hoja1!C4,'TRANS CNEE-3-2021'!$F$7:$F$36,Hoja1!B4,'TRANS CNEE-3-2021'!$E$7:$E$36,Hoja1!D4)</f>
        <v>5000</v>
      </c>
      <c r="I4" s="64">
        <f t="shared" ref="I2:I30" si="0">+G4-H4</f>
        <v>0</v>
      </c>
    </row>
    <row r="5" spans="1:9" x14ac:dyDescent="0.25">
      <c r="A5" s="60">
        <v>12</v>
      </c>
      <c r="B5" s="60">
        <v>1</v>
      </c>
      <c r="C5" s="60">
        <v>174</v>
      </c>
      <c r="D5" s="60">
        <v>31</v>
      </c>
      <c r="E5" s="58" t="s">
        <v>65</v>
      </c>
      <c r="F5" s="58" t="s">
        <v>66</v>
      </c>
      <c r="G5" s="59">
        <v>10000</v>
      </c>
      <c r="H5" s="63">
        <f>SUMIFS('TRANS CNEE-3-2021'!$J$7:$J$36,'TRANS CNEE-3-2021'!$C$7:$C$36,Hoja1!C5,'TRANS CNEE-3-2021'!$F$7:$F$36,Hoja1!B5,'TRANS CNEE-3-2021'!$E$7:$E$36,Hoja1!D5)</f>
        <v>10000</v>
      </c>
      <c r="I5" s="64">
        <f t="shared" si="0"/>
        <v>0</v>
      </c>
    </row>
    <row r="6" spans="1:9" x14ac:dyDescent="0.25">
      <c r="A6" s="60">
        <v>12</v>
      </c>
      <c r="B6" s="60">
        <v>1</v>
      </c>
      <c r="C6" s="60">
        <v>199</v>
      </c>
      <c r="D6" s="60">
        <v>31</v>
      </c>
      <c r="E6" s="58" t="s">
        <v>65</v>
      </c>
      <c r="F6" s="58" t="s">
        <v>66</v>
      </c>
      <c r="G6" s="59">
        <v>3000</v>
      </c>
      <c r="H6" s="63">
        <f>SUMIFS('TRANS CNEE-3-2021'!$J$7:$J$36,'TRANS CNEE-3-2021'!$C$7:$C$36,Hoja1!C6,'TRANS CNEE-3-2021'!$F$7:$F$36,Hoja1!B6,'TRANS CNEE-3-2021'!$E$7:$E$36,Hoja1!D6)</f>
        <v>3000</v>
      </c>
      <c r="I6" s="64">
        <f t="shared" si="0"/>
        <v>0</v>
      </c>
    </row>
    <row r="7" spans="1:9" x14ac:dyDescent="0.25">
      <c r="A7" s="60">
        <v>12</v>
      </c>
      <c r="B7" s="60">
        <v>7</v>
      </c>
      <c r="C7" s="60">
        <v>162</v>
      </c>
      <c r="D7" s="60">
        <v>31</v>
      </c>
      <c r="E7" s="58" t="s">
        <v>67</v>
      </c>
      <c r="F7" s="58" t="s">
        <v>68</v>
      </c>
      <c r="G7" s="59">
        <v>1000</v>
      </c>
      <c r="H7" s="63">
        <f>SUMIFS('TRANS CNEE-3-2021'!$J$7:$J$36,'TRANS CNEE-3-2021'!$C$7:$C$36,Hoja1!C7,'TRANS CNEE-3-2021'!$F$7:$F$36,Hoja1!B7,'TRANS CNEE-3-2021'!$E$7:$E$36,Hoja1!D7)</f>
        <v>1000</v>
      </c>
      <c r="I7" s="64">
        <f t="shared" si="0"/>
        <v>0</v>
      </c>
    </row>
    <row r="8" spans="1:9" x14ac:dyDescent="0.25">
      <c r="A8" s="60">
        <v>12</v>
      </c>
      <c r="B8" s="60">
        <v>7</v>
      </c>
      <c r="C8" s="60">
        <v>199</v>
      </c>
      <c r="D8" s="60">
        <v>31</v>
      </c>
      <c r="E8" s="58" t="s">
        <v>67</v>
      </c>
      <c r="F8" s="58" t="s">
        <v>68</v>
      </c>
      <c r="G8" s="59">
        <v>12000</v>
      </c>
      <c r="H8" s="63">
        <f>SUMIFS('TRANS CNEE-3-2021'!$J$7:$J$36,'TRANS CNEE-3-2021'!$C$7:$C$36,Hoja1!C8,'TRANS CNEE-3-2021'!$F$7:$F$36,Hoja1!B8,'TRANS CNEE-3-2021'!$E$7:$E$36,Hoja1!D8)</f>
        <v>12000</v>
      </c>
      <c r="I8" s="64">
        <f t="shared" si="0"/>
        <v>0</v>
      </c>
    </row>
    <row r="9" spans="1:9" x14ac:dyDescent="0.25">
      <c r="A9" s="60">
        <v>12</v>
      </c>
      <c r="B9" s="60">
        <v>8</v>
      </c>
      <c r="C9" s="60">
        <v>169</v>
      </c>
      <c r="D9" s="60">
        <v>31</v>
      </c>
      <c r="E9" s="58" t="s">
        <v>69</v>
      </c>
      <c r="F9" s="58" t="s">
        <v>70</v>
      </c>
      <c r="G9" s="59">
        <v>20000</v>
      </c>
      <c r="H9" s="63">
        <f>SUMIFS('TRANS CNEE-3-2021'!$J$7:$J$36,'TRANS CNEE-3-2021'!$C$7:$C$36,Hoja1!C9,'TRANS CNEE-3-2021'!$F$7:$F$36,Hoja1!B9,'TRANS CNEE-3-2021'!$E$7:$E$36,Hoja1!D9)</f>
        <v>20000</v>
      </c>
      <c r="I9" s="64">
        <f t="shared" si="0"/>
        <v>0</v>
      </c>
    </row>
    <row r="10" spans="1:9" x14ac:dyDescent="0.25">
      <c r="A10" s="60">
        <v>12</v>
      </c>
      <c r="B10" s="60">
        <v>8</v>
      </c>
      <c r="C10" s="60">
        <v>174</v>
      </c>
      <c r="D10" s="60">
        <v>31</v>
      </c>
      <c r="E10" s="58" t="s">
        <v>69</v>
      </c>
      <c r="F10" s="58" t="s">
        <v>70</v>
      </c>
      <c r="G10" s="59">
        <v>11000</v>
      </c>
      <c r="H10" s="63">
        <f>SUMIFS('TRANS CNEE-3-2021'!$J$7:$J$36,'TRANS CNEE-3-2021'!$C$7:$C$36,Hoja1!C10,'TRANS CNEE-3-2021'!$F$7:$F$36,Hoja1!B10,'TRANS CNEE-3-2021'!$E$7:$E$36,Hoja1!D10)</f>
        <v>11000</v>
      </c>
      <c r="I10" s="64">
        <f t="shared" si="0"/>
        <v>0</v>
      </c>
    </row>
    <row r="11" spans="1:9" x14ac:dyDescent="0.25">
      <c r="A11" s="60">
        <v>12</v>
      </c>
      <c r="B11" s="60">
        <v>8</v>
      </c>
      <c r="C11" s="60">
        <v>182</v>
      </c>
      <c r="D11" s="60">
        <v>31</v>
      </c>
      <c r="E11" s="58" t="s">
        <v>69</v>
      </c>
      <c r="F11" s="58" t="s">
        <v>70</v>
      </c>
      <c r="G11" s="59">
        <v>2000</v>
      </c>
      <c r="H11" s="63">
        <f>SUMIFS('TRANS CNEE-3-2021'!$J$7:$J$36,'TRANS CNEE-3-2021'!$C$7:$C$36,Hoja1!C11,'TRANS CNEE-3-2021'!$F$7:$F$36,Hoja1!B11,'TRANS CNEE-3-2021'!$E$7:$E$36,Hoja1!D11)</f>
        <v>2000</v>
      </c>
      <c r="I11" s="64">
        <f t="shared" si="0"/>
        <v>0</v>
      </c>
    </row>
    <row r="12" spans="1:9" x14ac:dyDescent="0.25">
      <c r="A12" s="60">
        <v>12</v>
      </c>
      <c r="B12" s="60">
        <v>8</v>
      </c>
      <c r="C12" s="60">
        <v>185</v>
      </c>
      <c r="D12" s="60">
        <v>31</v>
      </c>
      <c r="E12" s="58" t="s">
        <v>69</v>
      </c>
      <c r="F12" s="58" t="s">
        <v>70</v>
      </c>
      <c r="G12" s="59">
        <v>11000</v>
      </c>
      <c r="H12" s="63">
        <f>SUMIFS('TRANS CNEE-3-2021'!$J$7:$J$36,'TRANS CNEE-3-2021'!$C$7:$C$36,Hoja1!C12,'TRANS CNEE-3-2021'!$F$7:$F$36,Hoja1!B12,'TRANS CNEE-3-2021'!$E$7:$E$36,Hoja1!D12)</f>
        <v>11000</v>
      </c>
      <c r="I12" s="64">
        <f t="shared" si="0"/>
        <v>0</v>
      </c>
    </row>
    <row r="13" spans="1:9" x14ac:dyDescent="0.25">
      <c r="A13" s="60">
        <v>12</v>
      </c>
      <c r="B13" s="60">
        <v>8</v>
      </c>
      <c r="C13" s="60">
        <v>199</v>
      </c>
      <c r="D13" s="60">
        <v>31</v>
      </c>
      <c r="E13" s="58" t="s">
        <v>69</v>
      </c>
      <c r="F13" s="58" t="s">
        <v>70</v>
      </c>
      <c r="G13" s="59">
        <v>60000</v>
      </c>
      <c r="H13" s="63">
        <f>SUMIFS('TRANS CNEE-3-2021'!$J$7:$J$36,'TRANS CNEE-3-2021'!$C$7:$C$36,Hoja1!C13,'TRANS CNEE-3-2021'!$F$7:$F$36,Hoja1!B13,'TRANS CNEE-3-2021'!$E$7:$E$36,Hoja1!D13)</f>
        <v>60000</v>
      </c>
      <c r="I13" s="64">
        <f t="shared" si="0"/>
        <v>0</v>
      </c>
    </row>
    <row r="14" spans="1:9" x14ac:dyDescent="0.25">
      <c r="A14" s="60">
        <v>12</v>
      </c>
      <c r="B14" s="60">
        <v>9</v>
      </c>
      <c r="C14" s="60">
        <v>22</v>
      </c>
      <c r="D14" s="60">
        <v>31</v>
      </c>
      <c r="E14" s="58" t="s">
        <v>71</v>
      </c>
      <c r="F14" s="58" t="s">
        <v>72</v>
      </c>
      <c r="G14" s="59">
        <v>65000</v>
      </c>
      <c r="H14" s="63">
        <f>SUMIFS('TRANS CNEE-3-2021'!$J$7:$J$36,'TRANS CNEE-3-2021'!$C$7:$C$36,Hoja1!C14,'TRANS CNEE-3-2021'!$F$7:$F$36,Hoja1!B14,'TRANS CNEE-3-2021'!$E$7:$E$36,Hoja1!D14)</f>
        <v>65000</v>
      </c>
      <c r="I14" s="64">
        <f t="shared" si="0"/>
        <v>0</v>
      </c>
    </row>
    <row r="15" spans="1:9" x14ac:dyDescent="0.25">
      <c r="A15" s="60">
        <v>12</v>
      </c>
      <c r="B15" s="60">
        <v>9</v>
      </c>
      <c r="C15" s="60">
        <v>27</v>
      </c>
      <c r="D15" s="60">
        <v>31</v>
      </c>
      <c r="E15" s="58" t="s">
        <v>71</v>
      </c>
      <c r="F15" s="58" t="s">
        <v>72</v>
      </c>
      <c r="G15" s="59">
        <v>1250</v>
      </c>
      <c r="H15" s="63">
        <f>SUMIFS('TRANS CNEE-3-2021'!$J$7:$J$36,'TRANS CNEE-3-2021'!$C$7:$C$36,Hoja1!C15,'TRANS CNEE-3-2021'!$F$7:$F$36,Hoja1!B15,'TRANS CNEE-3-2021'!$E$7:$E$36,Hoja1!D15)</f>
        <v>1250</v>
      </c>
      <c r="I15" s="64">
        <f t="shared" si="0"/>
        <v>0</v>
      </c>
    </row>
    <row r="16" spans="1:9" x14ac:dyDescent="0.25">
      <c r="A16" s="60">
        <v>12</v>
      </c>
      <c r="B16" s="60">
        <v>9</v>
      </c>
      <c r="C16" s="60">
        <v>51</v>
      </c>
      <c r="D16" s="60">
        <v>31</v>
      </c>
      <c r="E16" s="58" t="s">
        <v>71</v>
      </c>
      <c r="F16" s="58" t="s">
        <v>72</v>
      </c>
      <c r="G16" s="59">
        <v>6000</v>
      </c>
      <c r="H16" s="63">
        <f>SUMIFS('TRANS CNEE-3-2021'!$J$7:$J$36,'TRANS CNEE-3-2021'!$C$7:$C$36,Hoja1!C16,'TRANS CNEE-3-2021'!$F$7:$F$36,Hoja1!B16,'TRANS CNEE-3-2021'!$E$7:$E$36,Hoja1!D16)</f>
        <v>6000</v>
      </c>
      <c r="I16" s="64">
        <f t="shared" si="0"/>
        <v>0</v>
      </c>
    </row>
    <row r="17" spans="1:9" x14ac:dyDescent="0.25">
      <c r="A17" s="60">
        <v>12</v>
      </c>
      <c r="B17" s="60">
        <v>9</v>
      </c>
      <c r="C17" s="60">
        <v>191</v>
      </c>
      <c r="D17" s="60">
        <v>31</v>
      </c>
      <c r="E17" s="58" t="s">
        <v>71</v>
      </c>
      <c r="F17" s="58" t="s">
        <v>72</v>
      </c>
      <c r="G17" s="59">
        <v>2500</v>
      </c>
      <c r="H17" s="63">
        <f>SUMIFS('TRANS CNEE-3-2021'!$J$7:$J$36,'TRANS CNEE-3-2021'!$C$7:$C$36,Hoja1!C17,'TRANS CNEE-3-2021'!$F$7:$F$36,Hoja1!B17,'TRANS CNEE-3-2021'!$E$7:$E$36,Hoja1!D17)</f>
        <v>2500</v>
      </c>
      <c r="I17" s="64">
        <f t="shared" si="0"/>
        <v>0</v>
      </c>
    </row>
    <row r="18" spans="1:9" x14ac:dyDescent="0.25">
      <c r="A18" s="60">
        <v>12</v>
      </c>
      <c r="B18" s="60">
        <v>9</v>
      </c>
      <c r="C18" s="60">
        <v>199</v>
      </c>
      <c r="D18" s="60">
        <v>31</v>
      </c>
      <c r="E18" s="58" t="s">
        <v>71</v>
      </c>
      <c r="F18" s="58" t="s">
        <v>72</v>
      </c>
      <c r="G18" s="59">
        <v>4000</v>
      </c>
      <c r="H18" s="63">
        <f>SUMIFS('TRANS CNEE-3-2021'!$J$7:$J$36,'TRANS CNEE-3-2021'!$C$7:$C$36,Hoja1!C18,'TRANS CNEE-3-2021'!$F$7:$F$36,Hoja1!B18,'TRANS CNEE-3-2021'!$E$7:$E$36,Hoja1!D18)</f>
        <v>4000</v>
      </c>
      <c r="I18" s="64">
        <f t="shared" si="0"/>
        <v>0</v>
      </c>
    </row>
    <row r="19" spans="1:9" x14ac:dyDescent="0.25">
      <c r="A19" s="60">
        <v>12</v>
      </c>
      <c r="B19" s="60">
        <v>11</v>
      </c>
      <c r="C19" s="60">
        <v>191</v>
      </c>
      <c r="D19" s="60">
        <v>31</v>
      </c>
      <c r="E19" s="58" t="s">
        <v>73</v>
      </c>
      <c r="F19" s="58" t="s">
        <v>74</v>
      </c>
      <c r="G19" s="59">
        <v>6000</v>
      </c>
      <c r="H19" s="63">
        <f>SUMIFS('TRANS CNEE-3-2021'!$J$7:$J$36,'TRANS CNEE-3-2021'!$C$7:$C$36,Hoja1!C19,'TRANS CNEE-3-2021'!$F$7:$F$36,Hoja1!B19,'TRANS CNEE-3-2021'!$E$7:$E$36,Hoja1!D19)</f>
        <v>6000</v>
      </c>
      <c r="I19" s="64">
        <f t="shared" si="0"/>
        <v>0</v>
      </c>
    </row>
    <row r="20" spans="1:9" x14ac:dyDescent="0.25">
      <c r="A20" s="60">
        <v>12</v>
      </c>
      <c r="B20" s="60">
        <v>11</v>
      </c>
      <c r="C20" s="60">
        <v>199</v>
      </c>
      <c r="D20" s="60">
        <v>31</v>
      </c>
      <c r="E20" s="58" t="s">
        <v>73</v>
      </c>
      <c r="F20" s="58" t="s">
        <v>74</v>
      </c>
      <c r="G20" s="59">
        <v>4000</v>
      </c>
      <c r="H20" s="63">
        <f>SUMIFS('TRANS CNEE-3-2021'!$J$7:$J$36,'TRANS CNEE-3-2021'!$C$7:$C$36,Hoja1!C20,'TRANS CNEE-3-2021'!$F$7:$F$36,Hoja1!B20,'TRANS CNEE-3-2021'!$E$7:$E$36,Hoja1!D20)</f>
        <v>4000</v>
      </c>
      <c r="I20" s="64">
        <f t="shared" si="0"/>
        <v>0</v>
      </c>
    </row>
    <row r="21" spans="1:9" x14ac:dyDescent="0.25">
      <c r="A21" s="60">
        <v>12</v>
      </c>
      <c r="B21" s="60">
        <v>12</v>
      </c>
      <c r="C21" s="60">
        <v>267</v>
      </c>
      <c r="D21" s="60">
        <v>31</v>
      </c>
      <c r="E21" s="58" t="s">
        <v>75</v>
      </c>
      <c r="F21" s="58" t="s">
        <v>76</v>
      </c>
      <c r="G21" s="59">
        <v>2500</v>
      </c>
      <c r="H21" s="63">
        <f>SUMIFS('TRANS CNEE-3-2021'!$J$7:$J$36,'TRANS CNEE-3-2021'!$C$7:$C$36,Hoja1!C21,'TRANS CNEE-3-2021'!$F$7:$F$36,Hoja1!B21,'TRANS CNEE-3-2021'!$E$7:$E$36,Hoja1!D21)</f>
        <v>2500</v>
      </c>
      <c r="I21" s="64">
        <f t="shared" si="0"/>
        <v>0</v>
      </c>
    </row>
    <row r="22" spans="1:9" x14ac:dyDescent="0.25">
      <c r="A22" s="60">
        <v>13</v>
      </c>
      <c r="B22" s="60">
        <v>4</v>
      </c>
      <c r="C22" s="60">
        <v>171</v>
      </c>
      <c r="D22" s="60">
        <v>31</v>
      </c>
      <c r="E22" s="58" t="s">
        <v>77</v>
      </c>
      <c r="F22" s="58" t="s">
        <v>78</v>
      </c>
      <c r="G22" s="59">
        <v>22000</v>
      </c>
      <c r="H22" s="63">
        <f>SUMIFS('TRANS CNEE-3-2021'!$J$7:$J$36,'TRANS CNEE-3-2021'!$C$7:$C$36,Hoja1!C22,'TRANS CNEE-3-2021'!$F$7:$F$36,Hoja1!B22,'TRANS CNEE-3-2021'!$E$7:$E$36,Hoja1!D22)</f>
        <v>22000</v>
      </c>
      <c r="I22" s="64">
        <f t="shared" si="0"/>
        <v>0</v>
      </c>
    </row>
    <row r="23" spans="1:9" x14ac:dyDescent="0.25">
      <c r="A23" s="60">
        <v>13</v>
      </c>
      <c r="B23" s="60">
        <v>4</v>
      </c>
      <c r="C23" s="60">
        <v>174</v>
      </c>
      <c r="D23" s="60">
        <v>31</v>
      </c>
      <c r="E23" s="58" t="s">
        <v>77</v>
      </c>
      <c r="F23" s="58" t="s">
        <v>78</v>
      </c>
      <c r="G23" s="59">
        <v>10000</v>
      </c>
      <c r="H23" s="63">
        <f>SUMIFS('TRANS CNEE-3-2021'!$J$7:$J$36,'TRANS CNEE-3-2021'!$C$7:$C$36,Hoja1!C23,'TRANS CNEE-3-2021'!$F$7:$F$36,Hoja1!B23,'TRANS CNEE-3-2021'!$E$7:$E$36,Hoja1!D23)</f>
        <v>10000</v>
      </c>
      <c r="I23" s="64">
        <f t="shared" si="0"/>
        <v>0</v>
      </c>
    </row>
    <row r="24" spans="1:9" x14ac:dyDescent="0.25">
      <c r="A24" s="60">
        <v>13</v>
      </c>
      <c r="B24" s="60">
        <v>4</v>
      </c>
      <c r="C24" s="60">
        <v>199</v>
      </c>
      <c r="D24" s="60">
        <v>31</v>
      </c>
      <c r="E24" s="58" t="s">
        <v>77</v>
      </c>
      <c r="F24" s="58" t="s">
        <v>78</v>
      </c>
      <c r="G24" s="59">
        <v>15000</v>
      </c>
      <c r="H24" s="63">
        <f>SUMIFS('TRANS CNEE-3-2021'!$J$7:$J$36,'TRANS CNEE-3-2021'!$C$7:$C$36,Hoja1!C24,'TRANS CNEE-3-2021'!$F$7:$F$36,Hoja1!B24,'TRANS CNEE-3-2021'!$E$7:$E$36,Hoja1!D24)</f>
        <v>15000</v>
      </c>
      <c r="I24" s="64">
        <f t="shared" si="0"/>
        <v>0</v>
      </c>
    </row>
    <row r="25" spans="1:9" x14ac:dyDescent="0.25">
      <c r="A25" s="60">
        <v>13</v>
      </c>
      <c r="B25" s="60">
        <v>4</v>
      </c>
      <c r="C25" s="60">
        <v>299</v>
      </c>
      <c r="D25" s="60">
        <v>31</v>
      </c>
      <c r="E25" s="58" t="s">
        <v>77</v>
      </c>
      <c r="F25" s="58" t="s">
        <v>78</v>
      </c>
      <c r="G25" s="59">
        <v>1000</v>
      </c>
      <c r="H25" s="63">
        <f>SUMIFS('TRANS CNEE-3-2021'!$J$7:$J$36,'TRANS CNEE-3-2021'!$C$7:$C$36,Hoja1!C25,'TRANS CNEE-3-2021'!$F$7:$F$36,Hoja1!B25,'TRANS CNEE-3-2021'!$E$7:$E$36,Hoja1!D25)</f>
        <v>1000</v>
      </c>
      <c r="I25" s="64">
        <f t="shared" si="0"/>
        <v>0</v>
      </c>
    </row>
    <row r="26" spans="1:9" x14ac:dyDescent="0.25">
      <c r="A26" s="60">
        <v>14</v>
      </c>
      <c r="B26" s="60">
        <v>2</v>
      </c>
      <c r="C26" s="60">
        <v>171</v>
      </c>
      <c r="D26" s="60">
        <v>31</v>
      </c>
      <c r="E26" s="58" t="s">
        <v>79</v>
      </c>
      <c r="F26" s="58" t="s">
        <v>80</v>
      </c>
      <c r="G26" s="59">
        <v>14000</v>
      </c>
      <c r="H26" s="63">
        <f>SUMIFS('TRANS CNEE-3-2021'!$J$7:$J$36,'TRANS CNEE-3-2021'!$C$7:$C$36,Hoja1!C26,'TRANS CNEE-3-2021'!$F$7:$F$36,Hoja1!B26,'TRANS CNEE-3-2021'!$E$7:$E$36,Hoja1!D26)</f>
        <v>14000</v>
      </c>
      <c r="I26" s="64">
        <f t="shared" si="0"/>
        <v>0</v>
      </c>
    </row>
    <row r="27" spans="1:9" x14ac:dyDescent="0.25">
      <c r="A27" s="60">
        <v>14</v>
      </c>
      <c r="B27" s="60">
        <v>2</v>
      </c>
      <c r="C27" s="60">
        <v>174</v>
      </c>
      <c r="D27" s="60">
        <v>31</v>
      </c>
      <c r="E27" s="58" t="s">
        <v>79</v>
      </c>
      <c r="F27" s="58" t="s">
        <v>80</v>
      </c>
      <c r="G27" s="59">
        <v>7000</v>
      </c>
      <c r="H27" s="63">
        <f>SUMIFS('TRANS CNEE-3-2021'!$J$7:$J$36,'TRANS CNEE-3-2021'!$C$7:$C$36,Hoja1!C27,'TRANS CNEE-3-2021'!$F$7:$F$36,Hoja1!B27,'TRANS CNEE-3-2021'!$E$7:$E$36,Hoja1!D27)</f>
        <v>7000</v>
      </c>
      <c r="I27" s="64">
        <f t="shared" si="0"/>
        <v>0</v>
      </c>
    </row>
    <row r="28" spans="1:9" x14ac:dyDescent="0.25">
      <c r="A28" s="60">
        <v>14</v>
      </c>
      <c r="B28" s="60">
        <v>2</v>
      </c>
      <c r="C28" s="60">
        <v>199</v>
      </c>
      <c r="D28" s="60">
        <v>31</v>
      </c>
      <c r="E28" s="58" t="s">
        <v>79</v>
      </c>
      <c r="F28" s="58" t="s">
        <v>80</v>
      </c>
      <c r="G28" s="59">
        <v>15000</v>
      </c>
      <c r="H28" s="63">
        <f>SUMIFS('TRANS CNEE-3-2021'!$J$7:$J$36,'TRANS CNEE-3-2021'!$C$7:$C$36,Hoja1!C28,'TRANS CNEE-3-2021'!$F$7:$F$36,Hoja1!B28,'TRANS CNEE-3-2021'!$E$7:$E$36,Hoja1!D28)</f>
        <v>15000</v>
      </c>
      <c r="I28" s="64">
        <f t="shared" si="0"/>
        <v>0</v>
      </c>
    </row>
    <row r="29" spans="1:9" x14ac:dyDescent="0.25">
      <c r="A29" s="60">
        <v>14</v>
      </c>
      <c r="B29" s="60">
        <v>2</v>
      </c>
      <c r="C29" s="60">
        <v>413</v>
      </c>
      <c r="D29" s="60">
        <v>32</v>
      </c>
      <c r="E29" s="58" t="s">
        <v>79</v>
      </c>
      <c r="F29" s="58" t="s">
        <v>80</v>
      </c>
      <c r="G29" s="59">
        <v>45000</v>
      </c>
      <c r="H29" s="63">
        <f>SUMIFS('TRANS CNEE-3-2021'!$J$7:$J$36,'TRANS CNEE-3-2021'!$C$7:$C$36,Hoja1!C29,'TRANS CNEE-3-2021'!$F$7:$F$36,Hoja1!B29,'TRANS CNEE-3-2021'!$E$7:$E$36,Hoja1!D29)</f>
        <v>45000</v>
      </c>
      <c r="I29" s="64">
        <f t="shared" si="0"/>
        <v>0</v>
      </c>
    </row>
    <row r="30" spans="1:9" x14ac:dyDescent="0.25">
      <c r="A30" s="60">
        <v>12</v>
      </c>
      <c r="B30" s="60">
        <v>7</v>
      </c>
      <c r="C30" s="60">
        <v>913</v>
      </c>
      <c r="D30" s="60">
        <v>32</v>
      </c>
      <c r="E30" s="58" t="s">
        <v>67</v>
      </c>
      <c r="F30" s="58" t="s">
        <v>68</v>
      </c>
      <c r="G30" s="59">
        <v>-398750</v>
      </c>
      <c r="H30" s="63">
        <f>SUMIFS('TRANS CNEE-3-2021'!$J$7:$J$36,'TRANS CNEE-3-2021'!$C$7:$C$36,Hoja1!C30,'TRANS CNEE-3-2021'!$F$7:$F$36,Hoja1!B30,'TRANS CNEE-3-2021'!$E$7:$E$36,Hoja1!D30)</f>
        <v>0</v>
      </c>
      <c r="I30" s="64">
        <f>+G30-H30</f>
        <v>-398750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TRANS CNEE-3-2021</vt:lpstr>
      <vt:lpstr>Hoja1</vt:lpstr>
      <vt:lpstr>'TRANS CNEE-3-2021'!Área_de_impresión</vt:lpstr>
      <vt:lpstr>'TRANS CNEE-3-2021'!Títulos_a_imprimir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2021-08-18T15:25:39Z</dcterms:created>
  <dcterms:modified xsi:type="dcterms:W3CDTF">2021-08-18T21:22:57Z</dcterms:modified>
</cp:coreProperties>
</file>